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iniciativa Ley de ingresos 2025\"/>
    </mc:Choice>
  </mc:AlternateContent>
  <xr:revisionPtr revIDLastSave="0" documentId="13_ncr:1_{3D1C92FD-9AC2-4630-B3B5-87B3DED39335}" xr6:coauthVersionLast="47" xr6:coauthVersionMax="47" xr10:uidLastSave="{00000000-0000-0000-0000-000000000000}"/>
  <bookViews>
    <workbookView xWindow="-192" yWindow="0" windowWidth="11616" windowHeight="12096" tabRatio="761" xr2:uid="{00000000-000D-0000-FFFF-FFFF00000000}"/>
  </bookViews>
  <sheets>
    <sheet name="Formato armonizado" sheetId="6" r:id="rId1"/>
  </sheets>
  <definedNames>
    <definedName name="calendario">#REF!</definedName>
    <definedName name="_xlnm.Print_Titles" localSheetId="0">'Formato armonizado'!$1:$9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2" i="6" l="1"/>
  <c r="G199" i="6"/>
  <c r="G198" i="6" s="1"/>
  <c r="G194" i="6"/>
  <c r="G191" i="6"/>
  <c r="G178" i="6"/>
  <c r="G176" i="6"/>
  <c r="G168" i="6"/>
  <c r="G164" i="6"/>
  <c r="G154" i="6"/>
  <c r="G150" i="6"/>
  <c r="G142" i="6"/>
  <c r="G141" i="6" s="1"/>
  <c r="G137" i="6"/>
  <c r="G136" i="6" s="1"/>
  <c r="G122" i="6"/>
  <c r="G116" i="6"/>
  <c r="G112" i="6"/>
  <c r="G110" i="6"/>
  <c r="G107" i="6"/>
  <c r="G100" i="6"/>
  <c r="G98" i="6"/>
  <c r="G96" i="6"/>
  <c r="G93" i="6"/>
  <c r="G90" i="6"/>
  <c r="G87" i="6"/>
  <c r="G84" i="6"/>
  <c r="G82" i="6"/>
  <c r="G80" i="6"/>
  <c r="G75" i="6"/>
  <c r="G72" i="6"/>
  <c r="G69" i="6"/>
  <c r="G65" i="6" s="1"/>
  <c r="G62" i="6"/>
  <c r="G58" i="6"/>
  <c r="G55" i="6"/>
  <c r="G53" i="6"/>
  <c r="G52" i="6"/>
  <c r="G42" i="6"/>
  <c r="G37" i="6"/>
  <c r="G33" i="6"/>
  <c r="G31" i="6"/>
  <c r="G28" i="6"/>
  <c r="G25" i="6"/>
  <c r="G23" i="6"/>
  <c r="G19" i="6"/>
  <c r="G17" i="6"/>
  <c r="G12" i="6"/>
  <c r="G109" i="6" l="1"/>
  <c r="G36" i="6"/>
  <c r="G161" i="6"/>
  <c r="G11" i="6"/>
  <c r="G51" i="6"/>
  <c r="G153" i="6" l="1"/>
  <c r="G152" i="6"/>
  <c r="G35" i="6"/>
  <c r="G10" i="6" l="1"/>
  <c r="G9" i="6" l="1"/>
</calcChain>
</file>

<file path=xl/sharedStrings.xml><?xml version="1.0" encoding="utf-8"?>
<sst xmlns="http://schemas.openxmlformats.org/spreadsheetml/2006/main" count="198" uniqueCount="195">
  <si>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</si>
  <si>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</si>
  <si>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</si>
  <si>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</si>
  <si>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</si>
  <si>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</si>
  <si>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</si>
  <si>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</si>
  <si>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</si>
  <si>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Universidad Tecnológica de los Valles Centrales de Oaxaca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</si>
  <si>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</si>
  <si>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</si>
  <si>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</si>
  <si>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</si>
  <si>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</si>
  <si>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</si>
  <si>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</si>
  <si>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</si>
  <si>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</si>
  <si>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</si>
  <si>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</si>
  <si>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 Artículo 126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</si>
  <si>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</si>
  <si>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</si>
  <si>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</si>
  <si>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</si>
  <si>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</si>
  <si>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</si>
  <si>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</si>
  <si>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TOTAL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</si>
  <si>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</si>
  <si>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</si>
  <si>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</si>
  <si>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</si>
  <si>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</si>
  <si>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</si>
  <si>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</si>
  <si>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</si>
  <si>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</si>
  <si>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Consumo y las Transacciones</t>
  </si>
  <si>
    <t>Sobre la Adquisición de Vehículos de Motor Usados</t>
  </si>
  <si>
    <t>Sobre la Prestación de Servicios de Hospedaje</t>
  </si>
  <si>
    <t>Impuestos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</si>
  <si>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</si>
  <si>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</si>
  <si>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</si>
  <si>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</si>
  <si>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</si>
  <si>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</si>
  <si>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</si>
  <si>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</si>
  <si>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</si>
  <si>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</si>
  <si>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Contribuciones de Mejoras por Obras Públicas</t>
  </si>
  <si>
    <t>DERECHOS</t>
  </si>
  <si>
    <t xml:space="preserve">Derechos por el Uso, Goce, Aprovechamiento o Explotación de Bienes de Dominio Público </t>
  </si>
  <si>
    <t>Secretaría de las Culturas  y Artes</t>
  </si>
  <si>
    <t>Museos</t>
  </si>
  <si>
    <t>Teatros</t>
  </si>
  <si>
    <t>Casa de la Cultura Oaxaqueña</t>
  </si>
  <si>
    <t>Centro de las Artes de San Agustín</t>
  </si>
  <si>
    <t>Secretaría de Administración</t>
  </si>
  <si>
    <t>Instalaciones y Edificios Públicos</t>
  </si>
  <si>
    <t>Archivo General del Estado</t>
  </si>
  <si>
    <t>Jardín Etnobotánico</t>
  </si>
  <si>
    <t>Centro Cultural y de Convenciones de Oaxaca</t>
  </si>
  <si>
    <t>Centro Gastronómico de Oaxaca</t>
  </si>
  <si>
    <t>Planetario Nundehui</t>
  </si>
  <si>
    <t>Auditorio Guelaguetza</t>
  </si>
  <si>
    <t>Otros Bienes de dominio publico</t>
  </si>
  <si>
    <t xml:space="preserve">Derechos por Prestación de Servicios </t>
  </si>
  <si>
    <t>Administración Pública</t>
  </si>
  <si>
    <t>Comunes</t>
  </si>
  <si>
    <t>Servicios comunes de las Dependencias y Entidades</t>
  </si>
  <si>
    <t>Secretaría de Gobierno</t>
  </si>
  <si>
    <t>Coordinación Estatal de Protección Civil y Gestión de Riesgos</t>
  </si>
  <si>
    <t>Servicios Secretaría de Gobierno</t>
  </si>
  <si>
    <t>Secretaría de Seguridad Pública y Protección Ciudadana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</si>
  <si>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</si>
  <si>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</si>
  <si>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</si>
  <si>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</si>
  <si>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</si>
  <si>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</si>
  <si>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Comunicaciones</t>
  </si>
  <si>
    <t>Relacionados con Obra Pública</t>
  </si>
  <si>
    <t xml:space="preserve">Servicios por Supervisión de Obra Pública </t>
  </si>
  <si>
    <t>Regularización de la Tenencia de la Tierra Urbana</t>
  </si>
  <si>
    <t>Agua, Alcantarillado y Drenaje</t>
  </si>
  <si>
    <t xml:space="preserve">Sistema Operador de los Servicios de Agua Potable y Alcantarillado </t>
  </si>
  <si>
    <t>Secretaría de Movilidad</t>
  </si>
  <si>
    <t>Transporte Público</t>
  </si>
  <si>
    <t>Control vehicular</t>
  </si>
  <si>
    <t xml:space="preserve">Secretaría de las Culturas y Artes </t>
  </si>
  <si>
    <t>Taller de Artes Plásticas</t>
  </si>
  <si>
    <t>Centro de Iniciación Musical de Oaxaca</t>
  </si>
  <si>
    <t xml:space="preserve">Otros Servicios de la Secretaría de las Culturas y Artes </t>
  </si>
  <si>
    <t>Secretaría de Bienestar, Tequio e Inclusión</t>
  </si>
  <si>
    <t xml:space="preserve">Atención Social </t>
  </si>
  <si>
    <t>Secretaría de Fomento Agroalimentario y Desarrollo Rural</t>
  </si>
  <si>
    <t>Control Zoosanitario</t>
  </si>
  <si>
    <t>Secretaría de Finanzas</t>
  </si>
  <si>
    <t>Fiscales</t>
  </si>
  <si>
    <t>Catastrales</t>
  </si>
  <si>
    <t xml:space="preserve">Constancias y  Permisos </t>
  </si>
  <si>
    <t>Archivísticos</t>
  </si>
  <si>
    <t>Secretaría de Honestidad, Transparencia y Función Pública</t>
  </si>
  <si>
    <t>Inspección y Vigilancia</t>
  </si>
  <si>
    <t>Constancias de Responsabilidad Administrativa</t>
  </si>
  <si>
    <t>Secretaría de Desarrollo Económico</t>
  </si>
  <si>
    <t>Capacitación y Productividad</t>
  </si>
  <si>
    <t>Ferias, exposiciones y eventos de promoción comercial</t>
  </si>
  <si>
    <t xml:space="preserve">Secretaría de Turismo </t>
  </si>
  <si>
    <t>Eventos Lunes del Cerro</t>
  </si>
  <si>
    <t>Secretaría de Medio Ambiente, Biodiversidad, Energías y Sostenibilidad</t>
  </si>
  <si>
    <t>Ecológicos</t>
  </si>
  <si>
    <t>Consejería Jurídica y Asistencia Legal del Estado</t>
  </si>
  <si>
    <t>Registro Civil</t>
  </si>
  <si>
    <t>Instituto Registral</t>
  </si>
  <si>
    <t>Notarial</t>
  </si>
  <si>
    <t>Publicaciones</t>
  </si>
  <si>
    <t>Servicios Consejería Jurídica y Asistencia Legal</t>
  </si>
  <si>
    <t>Comisión de Límites</t>
  </si>
  <si>
    <t>Secretaría de Educación Pública de Oaxaca</t>
  </si>
  <si>
    <t>Coordinación General de Educación Media Superior y Superior, Ciencia y Tecnología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</si>
  <si>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</si>
  <si>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</si>
  <si>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</si>
  <si>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</si>
  <si>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</si>
  <si>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</si>
  <si>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</si>
  <si>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</si>
  <si>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</si>
  <si>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 xml:space="preserve">Universidad Politécnica de Nochixtlán "Abraham Castellanos" </t>
  </si>
  <si>
    <t>Sistema de Universidades Estatales de Oaxaca</t>
  </si>
  <si>
    <t>Novauniversitas</t>
  </si>
  <si>
    <t>Universidad de la Costa</t>
  </si>
  <si>
    <t>Universidad de Chalcatongo</t>
  </si>
  <si>
    <t>Otros Derechos</t>
  </si>
  <si>
    <t>Accesorios de Derechos</t>
  </si>
  <si>
    <t>Derechos  no  Comprendidos  en  la  Ley  de  Ingresos  Vigente,  Causados  en Ejercicios Fiscales Anteriores Pendientes de Liquidación o Pago</t>
  </si>
  <si>
    <t>PRODUCTOS</t>
  </si>
  <si>
    <t>Productos</t>
  </si>
  <si>
    <t>Intereses Ganados de Títulos, Valores y demás Instrumentos Financieros de Recursos Estatales</t>
  </si>
  <si>
    <t>Otros 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</si>
  <si>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</si>
  <si>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</si>
  <si>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</si>
  <si>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</si>
  <si>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</si>
  <si>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</si>
  <si>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</si>
  <si>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</si>
  <si>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</si>
  <si>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</si>
  <si>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BIENES, PRESTACIÓN DE SERVICIOS Y OTROS INGRESOS</t>
  </si>
  <si>
    <t>Ingresos por Venta de Bienes, Prestación de Servicios y Otros Ingresos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</si>
  <si>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</si>
  <si>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</si>
  <si>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</si>
  <si>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</si>
  <si>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</si>
  <si>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</si>
  <si>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</si>
  <si>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</si>
  <si>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</si>
  <si>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</si>
  <si>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</si>
  <si>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</si>
  <si>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</si>
  <si>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</si>
  <si>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</si>
  <si>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</si>
  <si>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</si>
  <si>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</si>
  <si>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De los Ingresos por la Enajenación de Terrenos, Construcciones o Terrenos y Construcciones Artículo 127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</si>
  <si>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</si>
  <si>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</si>
  <si>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</si>
  <si>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</si>
  <si>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</si>
  <si>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</si>
  <si>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</si>
  <si>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</si>
  <si>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</si>
  <si>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 de Recursos Federales</t>
  </si>
  <si>
    <t>OTROS INGRESOS Y BENEFICIOS VARIOS</t>
  </si>
  <si>
    <t>INGRESOS DERIVADOS DE FINANCIAMIENTOS</t>
  </si>
  <si>
    <t>Financiamiento Interno</t>
  </si>
  <si>
    <t xml:space="preserve">Comisión Estatal del Agua para el Bienestar </t>
  </si>
  <si>
    <t>Impuesto a la Venta Final de Bebidas con Contenido Alcohólico</t>
  </si>
  <si>
    <t>Iniciativa de la Ley de Ingresos del Estado de Oaxaca, Ejercicio Fiscal 2025</t>
  </si>
  <si>
    <t xml:space="preserve">Conceptos 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</si>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</sst>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name val="Arial"/>
      <family val="2"/>
    </font>
    <font>
      <b/>
      <sz val="12"/>
      <color theme="3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4" applyFont="1" applyAlignment="1">
      <alignment vertical="top"/>
    </xf>
    <xf numFmtId="0" fontId="6" fillId="0" borderId="4" xfId="0" applyFont="1" applyBorder="1" applyAlignment="1">
      <alignment horizontal="justify" vertical="top" wrapText="1"/>
    </xf>
    <xf numFmtId="0" fontId="2" fillId="0" borderId="0" xfId="5"/>
    <xf numFmtId="0" fontId="5" fillId="0" borderId="0" xfId="5" applyFont="1"/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5" applyFont="1" applyAlignment="1">
      <alignment vertical="top"/>
    </xf>
    <xf numFmtId="0" fontId="3" fillId="0" borderId="0" xfId="5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5" applyFont="1"/>
    <xf numFmtId="43" fontId="3" fillId="0" borderId="1" xfId="5" applyNumberFormat="1" applyFont="1" applyBorder="1" applyAlignment="1">
      <alignment horizontal="center" vertical="center"/>
    </xf>
    <xf numFmtId="43" fontId="7" fillId="0" borderId="7" xfId="1" applyFont="1" applyFill="1" applyBorder="1" applyAlignment="1">
      <alignment horizontal="justify" vertical="center"/>
    </xf>
    <xf numFmtId="43" fontId="3" fillId="0" borderId="1" xfId="5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43" fontId="6" fillId="0" borderId="1" xfId="3" applyFont="1" applyFill="1" applyBorder="1" applyAlignment="1">
      <alignment horizontal="left" vertical="center"/>
    </xf>
    <xf numFmtId="0" fontId="9" fillId="0" borderId="7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43" fontId="3" fillId="0" borderId="1" xfId="3" applyFont="1" applyFill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 wrapText="1"/>
    </xf>
    <xf numFmtId="43" fontId="7" fillId="0" borderId="2" xfId="1" applyFont="1" applyFill="1" applyBorder="1" applyAlignment="1">
      <alignment horizontal="justify" vertical="center"/>
    </xf>
    <xf numFmtId="2" fontId="3" fillId="0" borderId="1" xfId="5" applyNumberFormat="1" applyFont="1" applyBorder="1" applyAlignment="1">
      <alignment horizontal="right" vertical="center"/>
    </xf>
    <xf numFmtId="43" fontId="7" fillId="0" borderId="5" xfId="1" applyFont="1" applyFill="1" applyBorder="1" applyAlignment="1">
      <alignment horizontal="justify" vertical="center"/>
    </xf>
    <xf numFmtId="2" fontId="6" fillId="0" borderId="1" xfId="5" applyNumberFormat="1" applyFont="1" applyBorder="1" applyAlignment="1">
      <alignment vertical="center"/>
    </xf>
    <xf numFmtId="0" fontId="7" fillId="0" borderId="6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7" fillId="0" borderId="6" xfId="1" applyFont="1" applyFill="1" applyBorder="1" applyAlignment="1">
      <alignment horizontal="justify" vertical="center"/>
    </xf>
    <xf numFmtId="43" fontId="7" fillId="0" borderId="4" xfId="1" applyFont="1" applyFill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43" fontId="7" fillId="0" borderId="4" xfId="1" applyFont="1" applyFill="1" applyBorder="1" applyAlignment="1">
      <alignment vertical="center"/>
    </xf>
    <xf numFmtId="0" fontId="6" fillId="0" borderId="4" xfId="0" applyFont="1" applyBorder="1" applyAlignment="1">
      <alignment horizontal="justify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3" fontId="3" fillId="0" borderId="1" xfId="1" applyFont="1" applyFill="1" applyBorder="1" applyAlignment="1">
      <alignment horizontal="left" vertical="center"/>
    </xf>
    <xf numFmtId="43" fontId="12" fillId="0" borderId="4" xfId="1" applyFont="1" applyFill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43" fontId="9" fillId="0" borderId="4" xfId="1" applyFont="1" applyFill="1" applyBorder="1" applyAlignment="1">
      <alignment horizontal="left" vertical="center"/>
    </xf>
    <xf numFmtId="43" fontId="6" fillId="0" borderId="1" xfId="5" applyNumberFormat="1" applyFont="1" applyBorder="1" applyAlignment="1">
      <alignment vertical="center"/>
    </xf>
    <xf numFmtId="39" fontId="6" fillId="0" borderId="1" xfId="3" applyNumberFormat="1" applyFont="1" applyFill="1" applyBorder="1" applyAlignment="1">
      <alignment vertical="center"/>
    </xf>
    <xf numFmtId="2" fontId="3" fillId="0" borderId="1" xfId="5" applyNumberFormat="1" applyFont="1" applyBorder="1" applyAlignment="1">
      <alignment vertical="center"/>
    </xf>
    <xf numFmtId="39" fontId="3" fillId="0" borderId="1" xfId="5" applyNumberFormat="1" applyFont="1" applyBorder="1" applyAlignment="1">
      <alignment horizontal="right" vertical="center"/>
    </xf>
    <xf numFmtId="43" fontId="3" fillId="0" borderId="1" xfId="5" applyNumberFormat="1" applyFont="1" applyBorder="1" applyAlignment="1">
      <alignment horizontal="right" vertical="center"/>
    </xf>
    <xf numFmtId="43" fontId="3" fillId="0" borderId="1" xfId="7" applyFont="1" applyFill="1" applyBorder="1" applyAlignment="1">
      <alignment horizontal="left" vertical="center" wrapText="1"/>
    </xf>
    <xf numFmtId="43" fontId="3" fillId="0" borderId="1" xfId="3" applyFont="1" applyFill="1" applyBorder="1" applyAlignment="1">
      <alignment horizontal="justify" vertical="center"/>
    </xf>
    <xf numFmtId="43" fontId="6" fillId="0" borderId="1" xfId="3" applyFont="1" applyFill="1" applyBorder="1" applyAlignment="1">
      <alignment horizontal="justify" vertical="center"/>
    </xf>
    <xf numFmtId="43" fontId="3" fillId="0" borderId="1" xfId="5" applyNumberFormat="1" applyFont="1" applyBorder="1" applyAlignment="1">
      <alignment horizontal="left" vertical="center" wrapText="1"/>
    </xf>
    <xf numFmtId="164" fontId="6" fillId="0" borderId="1" xfId="3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43" fontId="3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/>
    </xf>
    <xf numFmtId="43" fontId="3" fillId="0" borderId="1" xfId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3" fontId="6" fillId="0" borderId="1" xfId="1" applyFont="1" applyFill="1" applyBorder="1" applyAlignment="1">
      <alignment horizontal="left" vertical="center"/>
    </xf>
    <xf numFmtId="0" fontId="6" fillId="0" borderId="6" xfId="5" applyFont="1" applyBorder="1" applyAlignment="1">
      <alignment vertical="center"/>
    </xf>
    <xf numFmtId="0" fontId="6" fillId="0" borderId="4" xfId="5" applyFont="1" applyBorder="1" applyAlignment="1">
      <alignment vertical="center"/>
    </xf>
    <xf numFmtId="0" fontId="6" fillId="0" borderId="4" xfId="5" applyFont="1" applyBorder="1" applyAlignment="1">
      <alignment horizontal="center" vertical="center"/>
    </xf>
    <xf numFmtId="0" fontId="6" fillId="0" borderId="10" xfId="5" applyFont="1" applyBorder="1" applyAlignment="1">
      <alignment vertical="center"/>
    </xf>
    <xf numFmtId="0" fontId="2" fillId="0" borderId="0" xfId="5" applyAlignment="1">
      <alignment horizontal="right" vertical="center"/>
    </xf>
    <xf numFmtId="43" fontId="6" fillId="0" borderId="0" xfId="5" applyNumberFormat="1" applyFont="1" applyAlignment="1">
      <alignment vertical="center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43" fontId="6" fillId="0" borderId="5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3" fontId="6" fillId="0" borderId="4" xfId="1" applyFont="1" applyFill="1" applyBorder="1" applyAlignment="1">
      <alignment horizontal="justify" vertical="center" wrapText="1"/>
    </xf>
    <xf numFmtId="43" fontId="6" fillId="0" borderId="10" xfId="1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3" fontId="9" fillId="0" borderId="4" xfId="1" applyFont="1" applyFill="1" applyBorder="1" applyAlignment="1">
      <alignment horizontal="left" vertical="center"/>
    </xf>
    <xf numFmtId="43" fontId="9" fillId="0" borderId="10" xfId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9">
    <cellStyle name="Millares" xfId="1" builtinId="3"/>
    <cellStyle name="Millares 2 3" xfId="3" xr:uid="{00000000-0005-0000-0000-000001000000}"/>
    <cellStyle name="Millares 4 2" xfId="6" xr:uid="{00000000-0005-0000-0000-000002000000}"/>
    <cellStyle name="Millares 4 2 2" xfId="7" xr:uid="{00000000-0005-0000-0000-000003000000}"/>
    <cellStyle name="Normal" xfId="0" builtinId="0"/>
    <cellStyle name="Normal 2 2" xfId="4" xr:uid="{00000000-0005-0000-0000-000006000000}"/>
    <cellStyle name="Normal 3" xfId="2" xr:uid="{00000000-0005-0000-0000-000007000000}"/>
    <cellStyle name="Normal 3 2" xfId="5" xr:uid="{00000000-0005-0000-0000-000008000000}"/>
    <cellStyle name="Normal 5" xfId="8" xr:uid="{00000000-0005-0000-0000-000009000000}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4114800</xdr:colOff>
      <xdr:row>0</xdr:row>
      <xdr:rowOff>0</xdr:rowOff>
    </xdr:from>
    <xdr:to>
      <xdr:col>6</xdr:col>
      <xdr:colOff>1562781</xdr:colOff>
      <xdr:row>3</xdr:row>
      <xdr:rowOff>178072</xdr:rowOff>
    </xdr:to>
    <xdr:pic>
      <xdr:nvPicPr>
        <xdr:cNvPr id="2" name="4 Imagen" descr="head.png">
          <a:extLst>
            <a:ext uri="{FF2B5EF4-FFF2-40B4-BE49-F238E27FC236}">
              <a16:creationId xmlns:a16="http://schemas.microsoft.com/office/drawing/2014/main" id="{850EB15D-F6E6-4273-A5CF-D5BE2873E2B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4684"/>
        <a:stretch/>
      </xdr:blipFill>
      <xdr:spPr bwMode="auto">
        <a:xfrm>
          <a:off x="4648200" y="0"/>
          <a:ext cx="2673124" cy="7659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9CBB-91D2-4C42-8526-7CBB36955547}">
  <sheetPr>
    <tabColor rgb="FFC00000"/>
  </sheetPr>
  <dimension ref="A2:G208"/>
  <sheetViews>
    <sheetView showGridLines="0" tabSelected="1" zoomScale="70" zoomScaleNormal="70" workbookViewId="0">
      <selection activeCell="G9" sqref="G9"/>
    </sheetView>
  </sheetViews>
  <sheetFormatPr baseColWidth="10" defaultColWidth="11.44140625" defaultRowHeight="15" x14ac:dyDescent="0.25"/>
  <cols>
    <col min="1" max="1" width="1.109375" style="8" customWidth="1"/>
    <col min="2" max="2" width="1.44140625" style="8" customWidth="1"/>
    <col min="3" max="3" width="1.77734375" style="8" customWidth="1"/>
    <col min="4" max="4" width="1.77734375" style="11" customWidth="1"/>
    <col min="5" max="5" width="1.77734375" style="5" customWidth="1"/>
    <col min="6" max="6" width="76.21875" style="6" customWidth="1"/>
    <col min="7" max="7" width="29.33203125" style="6" customWidth="1"/>
    <col min="8" max="16384" width="11.44140625" style="8"/>
  </cols>
  <sheetData>
    <row r="2" spans="1:7" ht="21" x14ac:dyDescent="0.4">
      <c r="A2" s="4"/>
      <c r="B2" s="3"/>
      <c r="C2" s="3"/>
      <c r="D2" s="3"/>
      <c r="G2" s="7"/>
    </row>
    <row r="3" spans="1:7" ht="9.75" customHeight="1" x14ac:dyDescent="0.25">
      <c r="A3" s="3"/>
      <c r="B3" s="3"/>
      <c r="C3" s="3"/>
      <c r="D3" s="3"/>
      <c r="G3" s="9"/>
    </row>
    <row r="4" spans="1:7" ht="15" customHeight="1" x14ac:dyDescent="0.25">
      <c r="A4" s="3"/>
      <c r="B4" s="3"/>
      <c r="C4" s="3"/>
      <c r="D4" s="3"/>
    </row>
    <row r="5" spans="1:7" x14ac:dyDescent="0.25">
      <c r="A5" s="3"/>
      <c r="C5" s="3"/>
      <c r="D5" s="3"/>
    </row>
    <row r="6" spans="1:7" ht="21" x14ac:dyDescent="0.25">
      <c r="A6" s="10" t="s">
        <v>192</v>
      </c>
      <c r="B6" s="10"/>
      <c r="C6" s="3"/>
      <c r="D6" s="3"/>
    </row>
    <row r="7" spans="1:7" ht="10.8" customHeight="1" x14ac:dyDescent="0.25">
      <c r="B7" s="1"/>
    </row>
    <row r="8" spans="1:7" ht="34.200000000000003" customHeight="1" x14ac:dyDescent="0.3">
      <c r="A8" s="83" t="s">
        <v>193</v>
      </c>
      <c r="B8" s="84"/>
      <c r="C8" s="84"/>
      <c r="D8" s="84"/>
      <c r="E8" s="84"/>
      <c r="F8" s="85"/>
      <c r="G8" s="82" t="s">
        <v>194</v>
      </c>
    </row>
    <row r="9" spans="1:7" ht="34.799999999999997" customHeight="1" x14ac:dyDescent="0.3">
      <c r="A9" s="86" t="s">
        <v>29</v>
      </c>
      <c r="B9" s="86"/>
      <c r="C9" s="86"/>
      <c r="D9" s="86"/>
      <c r="E9" s="86"/>
      <c r="F9" s="86"/>
      <c r="G9" s="12">
        <f>G10+G152+G198+G202</f>
        <v>103000967838</v>
      </c>
    </row>
    <row r="10" spans="1:7" ht="23.4" customHeight="1" x14ac:dyDescent="0.3">
      <c r="A10" s="87" t="s">
        <v>30</v>
      </c>
      <c r="B10" s="88"/>
      <c r="C10" s="88"/>
      <c r="D10" s="88"/>
      <c r="E10" s="88"/>
      <c r="F10" s="89"/>
      <c r="G10" s="12">
        <f>G11+G31+G33+G35+G136+G141+G150</f>
        <v>5223656512</v>
      </c>
    </row>
    <row r="11" spans="1:7" ht="20.399999999999999" customHeight="1" x14ac:dyDescent="0.3">
      <c r="A11" s="13"/>
      <c r="B11" s="90" t="s">
        <v>31</v>
      </c>
      <c r="C11" s="90"/>
      <c r="D11" s="90"/>
      <c r="E11" s="90"/>
      <c r="F11" s="91"/>
      <c r="G11" s="14">
        <f>G12+G17+G19+G23+G27+G28+G30+G25</f>
        <v>2172361309</v>
      </c>
    </row>
    <row r="12" spans="1:7" ht="25.2" customHeight="1" x14ac:dyDescent="0.3">
      <c r="A12" s="15"/>
      <c r="B12" s="16"/>
      <c r="C12" s="90" t="s">
        <v>32</v>
      </c>
      <c r="D12" s="90"/>
      <c r="E12" s="90"/>
      <c r="F12" s="91"/>
      <c r="G12" s="14">
        <f>SUM(G13:G16)</f>
        <v>76904858</v>
      </c>
    </row>
    <row r="13" spans="1:7" ht="24.6" customHeight="1" x14ac:dyDescent="0.3">
      <c r="A13" s="15"/>
      <c r="B13" s="16"/>
      <c r="C13" s="16"/>
      <c r="D13" s="92" t="s">
        <v>33</v>
      </c>
      <c r="E13" s="92"/>
      <c r="F13" s="93"/>
      <c r="G13" s="17">
        <v>6315993</v>
      </c>
    </row>
    <row r="14" spans="1:7" ht="24.6" customHeight="1" x14ac:dyDescent="0.3">
      <c r="A14" s="15"/>
      <c r="B14" s="16"/>
      <c r="C14" s="16"/>
      <c r="D14" s="92" t="s">
        <v>34</v>
      </c>
      <c r="E14" s="92"/>
      <c r="F14" s="93"/>
      <c r="G14" s="17">
        <v>3405426</v>
      </c>
    </row>
    <row r="15" spans="1:7" ht="39.6" customHeight="1" x14ac:dyDescent="0.3">
      <c r="A15" s="15"/>
      <c r="B15" s="16"/>
      <c r="C15" s="16"/>
      <c r="D15" s="96" t="s">
        <v>35</v>
      </c>
      <c r="E15" s="96"/>
      <c r="F15" s="97"/>
      <c r="G15" s="17">
        <v>66490915</v>
      </c>
    </row>
    <row r="16" spans="1:7" ht="24" customHeight="1" x14ac:dyDescent="0.3">
      <c r="A16" s="15"/>
      <c r="B16" s="16"/>
      <c r="C16" s="16"/>
      <c r="D16" s="92" t="s">
        <v>36</v>
      </c>
      <c r="E16" s="92"/>
      <c r="F16" s="93"/>
      <c r="G16" s="17">
        <v>692524</v>
      </c>
    </row>
    <row r="17" spans="1:7" ht="22.8" customHeight="1" x14ac:dyDescent="0.3">
      <c r="A17" s="15"/>
      <c r="B17" s="16"/>
      <c r="C17" s="90" t="s">
        <v>37</v>
      </c>
      <c r="D17" s="90"/>
      <c r="E17" s="90"/>
      <c r="F17" s="91"/>
      <c r="G17" s="14">
        <f>G18</f>
        <v>19654178</v>
      </c>
    </row>
    <row r="18" spans="1:7" ht="21" customHeight="1" x14ac:dyDescent="0.3">
      <c r="A18" s="15"/>
      <c r="B18" s="16"/>
      <c r="C18" s="16"/>
      <c r="D18" s="92" t="s">
        <v>38</v>
      </c>
      <c r="E18" s="92"/>
      <c r="F18" s="93"/>
      <c r="G18" s="17">
        <v>19654178</v>
      </c>
    </row>
    <row r="19" spans="1:7" ht="34.200000000000003" customHeight="1" x14ac:dyDescent="0.3">
      <c r="A19" s="15"/>
      <c r="B19" s="16"/>
      <c r="C19" s="98" t="s">
        <v>39</v>
      </c>
      <c r="D19" s="98"/>
      <c r="E19" s="98"/>
      <c r="F19" s="99"/>
      <c r="G19" s="14">
        <f>SUM(G20:G22)</f>
        <v>177835851</v>
      </c>
    </row>
    <row r="20" spans="1:7" ht="24" customHeight="1" x14ac:dyDescent="0.3">
      <c r="A20" s="15"/>
      <c r="B20" s="16"/>
      <c r="C20" s="16"/>
      <c r="D20" s="94" t="s">
        <v>40</v>
      </c>
      <c r="E20" s="94"/>
      <c r="F20" s="95"/>
      <c r="G20" s="17">
        <v>10491206</v>
      </c>
    </row>
    <row r="21" spans="1:7" ht="34.200000000000003" customHeight="1" x14ac:dyDescent="0.3">
      <c r="A21" s="15"/>
      <c r="B21" s="16"/>
      <c r="C21" s="16"/>
      <c r="D21" s="92" t="s">
        <v>41</v>
      </c>
      <c r="E21" s="92"/>
      <c r="F21" s="93"/>
      <c r="G21" s="17">
        <v>156552647</v>
      </c>
    </row>
    <row r="22" spans="1:7" ht="28.2" customHeight="1" x14ac:dyDescent="0.3">
      <c r="A22" s="15"/>
      <c r="B22" s="16"/>
      <c r="C22" s="16"/>
      <c r="D22" s="92" t="s">
        <v>191</v>
      </c>
      <c r="E22" s="92"/>
      <c r="F22" s="93"/>
      <c r="G22" s="17">
        <v>10791998</v>
      </c>
    </row>
    <row r="23" spans="1:7" ht="25.8" customHeight="1" x14ac:dyDescent="0.3">
      <c r="A23" s="15"/>
      <c r="B23" s="16"/>
      <c r="C23" s="90" t="s">
        <v>42</v>
      </c>
      <c r="D23" s="90"/>
      <c r="E23" s="90"/>
      <c r="F23" s="91"/>
      <c r="G23" s="14">
        <f>G24</f>
        <v>1557396848</v>
      </c>
    </row>
    <row r="24" spans="1:7" ht="28.8" customHeight="1" x14ac:dyDescent="0.3">
      <c r="A24" s="15"/>
      <c r="B24" s="16"/>
      <c r="C24" s="16"/>
      <c r="D24" s="92" t="s">
        <v>43</v>
      </c>
      <c r="E24" s="92"/>
      <c r="F24" s="93"/>
      <c r="G24" s="17">
        <v>1557396848</v>
      </c>
    </row>
    <row r="25" spans="1:7" ht="23.4" customHeight="1" x14ac:dyDescent="0.3">
      <c r="A25" s="18"/>
      <c r="B25" s="19"/>
      <c r="C25" s="90" t="s">
        <v>44</v>
      </c>
      <c r="D25" s="90"/>
      <c r="E25" s="90"/>
      <c r="F25" s="91"/>
      <c r="G25" s="14">
        <f>G26</f>
        <v>34081715</v>
      </c>
    </row>
    <row r="26" spans="1:7" ht="33" customHeight="1" x14ac:dyDescent="0.3">
      <c r="A26" s="15"/>
      <c r="B26" s="16"/>
      <c r="C26" s="16"/>
      <c r="D26" s="92" t="s">
        <v>45</v>
      </c>
      <c r="E26" s="92"/>
      <c r="F26" s="93"/>
      <c r="G26" s="17">
        <v>34081715</v>
      </c>
    </row>
    <row r="27" spans="1:7" ht="27" customHeight="1" x14ac:dyDescent="0.3">
      <c r="A27" s="15"/>
      <c r="B27" s="16"/>
      <c r="C27" s="90" t="s">
        <v>46</v>
      </c>
      <c r="D27" s="90"/>
      <c r="E27" s="90"/>
      <c r="F27" s="91"/>
      <c r="G27" s="20">
        <v>15600766</v>
      </c>
    </row>
    <row r="28" spans="1:7" ht="27" customHeight="1" x14ac:dyDescent="0.3">
      <c r="A28" s="15"/>
      <c r="B28" s="16"/>
      <c r="C28" s="90" t="s">
        <v>47</v>
      </c>
      <c r="D28" s="90"/>
      <c r="E28" s="90"/>
      <c r="F28" s="91"/>
      <c r="G28" s="14">
        <f>G29</f>
        <v>290887092</v>
      </c>
    </row>
    <row r="29" spans="1:7" ht="24" customHeight="1" x14ac:dyDescent="0.3">
      <c r="A29" s="21"/>
      <c r="B29" s="22"/>
      <c r="C29" s="22"/>
      <c r="D29" s="100" t="s">
        <v>48</v>
      </c>
      <c r="E29" s="100"/>
      <c r="F29" s="101"/>
      <c r="G29" s="17">
        <v>290887092</v>
      </c>
    </row>
    <row r="30" spans="1:7" ht="45.6" customHeight="1" x14ac:dyDescent="0.3">
      <c r="A30" s="21"/>
      <c r="B30" s="22"/>
      <c r="C30" s="102" t="s">
        <v>49</v>
      </c>
      <c r="D30" s="102"/>
      <c r="E30" s="102"/>
      <c r="F30" s="103"/>
      <c r="G30" s="17">
        <v>1</v>
      </c>
    </row>
    <row r="31" spans="1:7" ht="22.2" customHeight="1" x14ac:dyDescent="0.3">
      <c r="A31" s="24"/>
      <c r="B31" s="102" t="s">
        <v>50</v>
      </c>
      <c r="C31" s="102"/>
      <c r="D31" s="102"/>
      <c r="E31" s="102"/>
      <c r="F31" s="103"/>
      <c r="G31" s="25">
        <f>SUM(G32)</f>
        <v>0</v>
      </c>
    </row>
    <row r="32" spans="1:7" ht="22.2" customHeight="1" x14ac:dyDescent="0.3">
      <c r="A32" s="24"/>
      <c r="B32" s="26"/>
      <c r="C32" s="26"/>
      <c r="D32" s="100" t="s">
        <v>51</v>
      </c>
      <c r="E32" s="100"/>
      <c r="F32" s="101"/>
      <c r="G32" s="27">
        <v>0</v>
      </c>
    </row>
    <row r="33" spans="1:7" ht="24.6" customHeight="1" x14ac:dyDescent="0.3">
      <c r="A33" s="21"/>
      <c r="B33" s="102" t="s">
        <v>52</v>
      </c>
      <c r="C33" s="102"/>
      <c r="D33" s="102"/>
      <c r="E33" s="102"/>
      <c r="F33" s="103"/>
      <c r="G33" s="25">
        <f>SUM(G34)</f>
        <v>0</v>
      </c>
    </row>
    <row r="34" spans="1:7" ht="24.6" customHeight="1" x14ac:dyDescent="0.3">
      <c r="A34" s="21"/>
      <c r="B34" s="22"/>
      <c r="C34" s="22"/>
      <c r="D34" s="100" t="s">
        <v>53</v>
      </c>
      <c r="E34" s="100"/>
      <c r="F34" s="101"/>
      <c r="G34" s="27">
        <v>0</v>
      </c>
    </row>
    <row r="35" spans="1:7" ht="22.8" customHeight="1" x14ac:dyDescent="0.3">
      <c r="A35" s="21"/>
      <c r="B35" s="102" t="s">
        <v>54</v>
      </c>
      <c r="C35" s="102"/>
      <c r="D35" s="102"/>
      <c r="E35" s="102"/>
      <c r="F35" s="103"/>
      <c r="G35" s="14">
        <f>G36+G51+G109+G133+G134+G135</f>
        <v>2709791678</v>
      </c>
    </row>
    <row r="36" spans="1:7" ht="33.6" customHeight="1" x14ac:dyDescent="0.3">
      <c r="A36" s="28"/>
      <c r="B36" s="29"/>
      <c r="C36" s="104" t="s">
        <v>55</v>
      </c>
      <c r="D36" s="104"/>
      <c r="E36" s="104"/>
      <c r="F36" s="105"/>
      <c r="G36" s="14">
        <f>SUM(G37+G42)</f>
        <v>47673915</v>
      </c>
    </row>
    <row r="37" spans="1:7" ht="19.8" customHeight="1" x14ac:dyDescent="0.3">
      <c r="A37" s="28"/>
      <c r="B37" s="29"/>
      <c r="C37" s="29"/>
      <c r="D37" s="104" t="s">
        <v>56</v>
      </c>
      <c r="E37" s="104"/>
      <c r="F37" s="105"/>
      <c r="G37" s="14">
        <f>SUM(G38:G41)</f>
        <v>2848021</v>
      </c>
    </row>
    <row r="38" spans="1:7" ht="21.6" customHeight="1" x14ac:dyDescent="0.3">
      <c r="A38" s="28"/>
      <c r="B38" s="29"/>
      <c r="C38" s="29"/>
      <c r="D38" s="31"/>
      <c r="E38" s="106" t="s">
        <v>57</v>
      </c>
      <c r="F38" s="107"/>
      <c r="G38" s="17">
        <v>187093</v>
      </c>
    </row>
    <row r="39" spans="1:7" ht="21.6" customHeight="1" x14ac:dyDescent="0.3">
      <c r="A39" s="28"/>
      <c r="B39" s="29"/>
      <c r="C39" s="29"/>
      <c r="D39" s="31"/>
      <c r="E39" s="106" t="s">
        <v>58</v>
      </c>
      <c r="F39" s="107"/>
      <c r="G39" s="17">
        <v>2402769</v>
      </c>
    </row>
    <row r="40" spans="1:7" ht="21.6" customHeight="1" x14ac:dyDescent="0.3">
      <c r="A40" s="28"/>
      <c r="B40" s="29"/>
      <c r="C40" s="29"/>
      <c r="D40" s="31"/>
      <c r="E40" s="106" t="s">
        <v>59</v>
      </c>
      <c r="F40" s="107"/>
      <c r="G40" s="17">
        <v>58124</v>
      </c>
    </row>
    <row r="41" spans="1:7" ht="21.6" customHeight="1" x14ac:dyDescent="0.3">
      <c r="A41" s="28"/>
      <c r="B41" s="29"/>
      <c r="C41" s="29"/>
      <c r="D41" s="31"/>
      <c r="E41" s="106" t="s">
        <v>60</v>
      </c>
      <c r="F41" s="107"/>
      <c r="G41" s="17">
        <v>200035</v>
      </c>
    </row>
    <row r="42" spans="1:7" ht="25.2" customHeight="1" x14ac:dyDescent="0.3">
      <c r="A42" s="28"/>
      <c r="B42" s="29"/>
      <c r="C42" s="29"/>
      <c r="D42" s="104" t="s">
        <v>61</v>
      </c>
      <c r="E42" s="104"/>
      <c r="F42" s="105"/>
      <c r="G42" s="14">
        <f>SUM(G43:G50)</f>
        <v>44825894</v>
      </c>
    </row>
    <row r="43" spans="1:7" ht="21" customHeight="1" x14ac:dyDescent="0.3">
      <c r="A43" s="28"/>
      <c r="B43" s="29"/>
      <c r="C43" s="29"/>
      <c r="D43" s="31"/>
      <c r="E43" s="106" t="s">
        <v>62</v>
      </c>
      <c r="F43" s="107"/>
      <c r="G43" s="17">
        <v>4513695</v>
      </c>
    </row>
    <row r="44" spans="1:7" ht="21" customHeight="1" x14ac:dyDescent="0.3">
      <c r="A44" s="28"/>
      <c r="B44" s="29"/>
      <c r="C44" s="29"/>
      <c r="D44" s="31"/>
      <c r="E44" s="106" t="s">
        <v>63</v>
      </c>
      <c r="F44" s="107"/>
      <c r="G44" s="17">
        <v>189334</v>
      </c>
    </row>
    <row r="45" spans="1:7" ht="21" customHeight="1" x14ac:dyDescent="0.3">
      <c r="A45" s="28"/>
      <c r="B45" s="29"/>
      <c r="C45" s="29"/>
      <c r="D45" s="31"/>
      <c r="E45" s="106" t="s">
        <v>64</v>
      </c>
      <c r="F45" s="107"/>
      <c r="G45" s="17">
        <v>15686053</v>
      </c>
    </row>
    <row r="46" spans="1:7" ht="21" customHeight="1" x14ac:dyDescent="0.3">
      <c r="A46" s="28"/>
      <c r="B46" s="29"/>
      <c r="C46" s="29"/>
      <c r="D46" s="31"/>
      <c r="E46" s="106" t="s">
        <v>65</v>
      </c>
      <c r="F46" s="107"/>
      <c r="G46" s="17">
        <v>16034551</v>
      </c>
    </row>
    <row r="47" spans="1:7" ht="21" customHeight="1" x14ac:dyDescent="0.3">
      <c r="A47" s="28"/>
      <c r="B47" s="29"/>
      <c r="C47" s="29"/>
      <c r="D47" s="31"/>
      <c r="E47" s="106" t="s">
        <v>66</v>
      </c>
      <c r="F47" s="107"/>
      <c r="G47" s="17">
        <v>616142</v>
      </c>
    </row>
    <row r="48" spans="1:7" ht="21" customHeight="1" x14ac:dyDescent="0.3">
      <c r="A48" s="28"/>
      <c r="B48" s="29"/>
      <c r="C48" s="29"/>
      <c r="D48" s="31"/>
      <c r="E48" s="106" t="s">
        <v>67</v>
      </c>
      <c r="F48" s="107"/>
      <c r="G48" s="17">
        <v>242270</v>
      </c>
    </row>
    <row r="49" spans="1:7" ht="21" customHeight="1" x14ac:dyDescent="0.3">
      <c r="A49" s="28"/>
      <c r="B49" s="29"/>
      <c r="C49" s="29"/>
      <c r="D49" s="31"/>
      <c r="E49" s="106" t="s">
        <v>68</v>
      </c>
      <c r="F49" s="107"/>
      <c r="G49" s="17">
        <v>7543848</v>
      </c>
    </row>
    <row r="50" spans="1:7" ht="21" customHeight="1" x14ac:dyDescent="0.3">
      <c r="A50" s="33"/>
      <c r="B50" s="34"/>
      <c r="C50" s="34"/>
      <c r="D50" s="2"/>
      <c r="E50" s="110" t="s">
        <v>69</v>
      </c>
      <c r="F50" s="111"/>
      <c r="G50" s="17">
        <v>1</v>
      </c>
    </row>
    <row r="51" spans="1:7" ht="27" customHeight="1" x14ac:dyDescent="0.3">
      <c r="A51" s="28"/>
      <c r="B51" s="29"/>
      <c r="C51" s="104" t="s">
        <v>70</v>
      </c>
      <c r="D51" s="104"/>
      <c r="E51" s="104"/>
      <c r="F51" s="105"/>
      <c r="G51" s="20">
        <f>SUM(G52+G55+G58+G62+G65+G72+G75+G80+G82+G84+G87+G90+G93+G96+G98+G100+G107)</f>
        <v>2614579613</v>
      </c>
    </row>
    <row r="52" spans="1:7" ht="21" customHeight="1" x14ac:dyDescent="0.3">
      <c r="A52" s="28"/>
      <c r="B52" s="29"/>
      <c r="C52" s="29"/>
      <c r="D52" s="104" t="s">
        <v>71</v>
      </c>
      <c r="E52" s="104"/>
      <c r="F52" s="105"/>
      <c r="G52" s="20">
        <f>G53</f>
        <v>5587376</v>
      </c>
    </row>
    <row r="53" spans="1:7" ht="22.2" customHeight="1" x14ac:dyDescent="0.3">
      <c r="A53" s="28"/>
      <c r="B53" s="29"/>
      <c r="C53" s="29"/>
      <c r="D53" s="35"/>
      <c r="E53" s="106" t="s">
        <v>72</v>
      </c>
      <c r="F53" s="107"/>
      <c r="G53" s="17">
        <f>SUM(G54:G54)</f>
        <v>5587376</v>
      </c>
    </row>
    <row r="54" spans="1:7" ht="21" customHeight="1" x14ac:dyDescent="0.3">
      <c r="A54" s="28"/>
      <c r="B54" s="29"/>
      <c r="C54" s="29"/>
      <c r="D54" s="35"/>
      <c r="E54" s="36"/>
      <c r="F54" s="32" t="s">
        <v>73</v>
      </c>
      <c r="G54" s="17">
        <v>5587376</v>
      </c>
    </row>
    <row r="55" spans="1:7" ht="23.4" customHeight="1" x14ac:dyDescent="0.3">
      <c r="A55" s="28"/>
      <c r="B55" s="29"/>
      <c r="C55" s="29"/>
      <c r="D55" s="104" t="s">
        <v>74</v>
      </c>
      <c r="E55" s="104"/>
      <c r="F55" s="105"/>
      <c r="G55" s="20">
        <f>G56+G57</f>
        <v>36751663</v>
      </c>
    </row>
    <row r="56" spans="1:7" ht="39" customHeight="1" x14ac:dyDescent="0.3">
      <c r="A56" s="28"/>
      <c r="B56" s="29"/>
      <c r="C56" s="29"/>
      <c r="D56" s="30"/>
      <c r="E56" s="106" t="s">
        <v>75</v>
      </c>
      <c r="F56" s="107"/>
      <c r="G56" s="17">
        <v>36738787</v>
      </c>
    </row>
    <row r="57" spans="1:7" ht="22.8" customHeight="1" x14ac:dyDescent="0.3">
      <c r="A57" s="28"/>
      <c r="B57" s="29"/>
      <c r="C57" s="29"/>
      <c r="D57" s="30"/>
      <c r="E57" s="106" t="s">
        <v>76</v>
      </c>
      <c r="F57" s="107"/>
      <c r="G57" s="17">
        <v>12876</v>
      </c>
    </row>
    <row r="58" spans="1:7" ht="23.4" customHeight="1" x14ac:dyDescent="0.3">
      <c r="A58" s="28"/>
      <c r="B58" s="29"/>
      <c r="C58" s="29"/>
      <c r="D58" s="104" t="s">
        <v>77</v>
      </c>
      <c r="E58" s="104"/>
      <c r="F58" s="105"/>
      <c r="G58" s="20">
        <f>SUM(G59:G61)</f>
        <v>390665945</v>
      </c>
    </row>
    <row r="59" spans="1:7" ht="21" customHeight="1" x14ac:dyDescent="0.3">
      <c r="A59" s="28"/>
      <c r="B59" s="29"/>
      <c r="C59" s="29"/>
      <c r="D59" s="30"/>
      <c r="E59" s="106" t="s">
        <v>78</v>
      </c>
      <c r="F59" s="107"/>
      <c r="G59" s="17">
        <v>7136225</v>
      </c>
    </row>
    <row r="60" spans="1:7" ht="21" customHeight="1" x14ac:dyDescent="0.3">
      <c r="A60" s="28"/>
      <c r="B60" s="29"/>
      <c r="C60" s="29"/>
      <c r="D60" s="30"/>
      <c r="E60" s="106" t="s">
        <v>79</v>
      </c>
      <c r="F60" s="107"/>
      <c r="G60" s="17">
        <v>381515376</v>
      </c>
    </row>
    <row r="61" spans="1:7" ht="21" customHeight="1" x14ac:dyDescent="0.3">
      <c r="A61" s="37"/>
      <c r="B61" s="35"/>
      <c r="C61" s="35"/>
      <c r="D61" s="38"/>
      <c r="E61" s="106" t="s">
        <v>80</v>
      </c>
      <c r="F61" s="107"/>
      <c r="G61" s="17">
        <v>2014344</v>
      </c>
    </row>
    <row r="62" spans="1:7" ht="22.2" customHeight="1" x14ac:dyDescent="0.3">
      <c r="A62" s="39"/>
      <c r="B62" s="40"/>
      <c r="C62" s="40"/>
      <c r="D62" s="108" t="s">
        <v>81</v>
      </c>
      <c r="E62" s="108"/>
      <c r="F62" s="109"/>
      <c r="G62" s="14">
        <f>SUM(G63:G64)</f>
        <v>3024477</v>
      </c>
    </row>
    <row r="63" spans="1:7" ht="25.2" customHeight="1" x14ac:dyDescent="0.3">
      <c r="A63" s="39"/>
      <c r="B63" s="40"/>
      <c r="C63" s="40"/>
      <c r="D63" s="42"/>
      <c r="E63" s="106" t="s">
        <v>82</v>
      </c>
      <c r="F63" s="107"/>
      <c r="G63" s="17">
        <v>3024477</v>
      </c>
    </row>
    <row r="64" spans="1:7" ht="19.2" customHeight="1" x14ac:dyDescent="0.3">
      <c r="A64" s="39"/>
      <c r="B64" s="40"/>
      <c r="C64" s="40"/>
      <c r="D64" s="42"/>
      <c r="E64" s="106" t="s">
        <v>83</v>
      </c>
      <c r="F64" s="107"/>
      <c r="G64" s="27">
        <v>0</v>
      </c>
    </row>
    <row r="65" spans="1:7" ht="25.8" customHeight="1" x14ac:dyDescent="0.3">
      <c r="A65" s="39"/>
      <c r="B65" s="40"/>
      <c r="C65" s="40"/>
      <c r="D65" s="104" t="s">
        <v>84</v>
      </c>
      <c r="E65" s="104"/>
      <c r="F65" s="105"/>
      <c r="G65" s="20">
        <f>SUM(G66:G69)</f>
        <v>235128879</v>
      </c>
    </row>
    <row r="66" spans="1:7" ht="25.8" customHeight="1" x14ac:dyDescent="0.3">
      <c r="A66" s="39"/>
      <c r="B66" s="40"/>
      <c r="C66" s="40"/>
      <c r="D66" s="42"/>
      <c r="E66" s="106" t="s">
        <v>85</v>
      </c>
      <c r="F66" s="107"/>
      <c r="G66" s="17">
        <v>5972220</v>
      </c>
    </row>
    <row r="67" spans="1:7" ht="25.8" customHeight="1" x14ac:dyDescent="0.3">
      <c r="A67" s="39"/>
      <c r="B67" s="40"/>
      <c r="C67" s="40"/>
      <c r="D67" s="42"/>
      <c r="E67" s="114" t="s">
        <v>86</v>
      </c>
      <c r="F67" s="115"/>
      <c r="G67" s="17">
        <v>56552515</v>
      </c>
    </row>
    <row r="68" spans="1:7" ht="25.8" customHeight="1" x14ac:dyDescent="0.3">
      <c r="A68" s="39"/>
      <c r="B68" s="40"/>
      <c r="C68" s="40"/>
      <c r="D68" s="42"/>
      <c r="E68" s="116" t="s">
        <v>87</v>
      </c>
      <c r="F68" s="117"/>
      <c r="G68" s="17">
        <v>2750993</v>
      </c>
    </row>
    <row r="69" spans="1:7" ht="21.6" customHeight="1" x14ac:dyDescent="0.3">
      <c r="A69" s="39"/>
      <c r="B69" s="40"/>
      <c r="C69" s="40"/>
      <c r="D69" s="42"/>
      <c r="E69" s="106" t="s">
        <v>88</v>
      </c>
      <c r="F69" s="107"/>
      <c r="G69" s="17">
        <f>G70+G71</f>
        <v>169853151</v>
      </c>
    </row>
    <row r="70" spans="1:7" ht="37.200000000000003" customHeight="1" x14ac:dyDescent="0.3">
      <c r="A70" s="39"/>
      <c r="B70" s="40"/>
      <c r="C70" s="40"/>
      <c r="D70" s="42"/>
      <c r="E70" s="44"/>
      <c r="F70" s="45" t="s">
        <v>89</v>
      </c>
      <c r="G70" s="17">
        <v>87341886</v>
      </c>
    </row>
    <row r="71" spans="1:7" ht="29.4" customHeight="1" x14ac:dyDescent="0.3">
      <c r="A71" s="39"/>
      <c r="B71" s="40"/>
      <c r="C71" s="40"/>
      <c r="D71" s="42"/>
      <c r="E71" s="44"/>
      <c r="F71" s="46" t="s">
        <v>190</v>
      </c>
      <c r="G71" s="17">
        <v>82511265</v>
      </c>
    </row>
    <row r="72" spans="1:7" ht="25.2" customHeight="1" x14ac:dyDescent="0.3">
      <c r="A72" s="39"/>
      <c r="B72" s="40"/>
      <c r="C72" s="40"/>
      <c r="D72" s="104" t="s">
        <v>90</v>
      </c>
      <c r="E72" s="104"/>
      <c r="F72" s="105"/>
      <c r="G72" s="14">
        <f>SUM(G73:G74)</f>
        <v>1281717616</v>
      </c>
    </row>
    <row r="73" spans="1:7" ht="25.2" customHeight="1" x14ac:dyDescent="0.3">
      <c r="A73" s="39"/>
      <c r="B73" s="40"/>
      <c r="C73" s="40"/>
      <c r="D73" s="42"/>
      <c r="E73" s="106" t="s">
        <v>91</v>
      </c>
      <c r="F73" s="107"/>
      <c r="G73" s="17">
        <v>54470131</v>
      </c>
    </row>
    <row r="74" spans="1:7" ht="31.2" customHeight="1" x14ac:dyDescent="0.3">
      <c r="A74" s="39"/>
      <c r="B74" s="40"/>
      <c r="C74" s="40"/>
      <c r="D74" s="43"/>
      <c r="E74" s="106" t="s">
        <v>92</v>
      </c>
      <c r="F74" s="107"/>
      <c r="G74" s="17">
        <v>1227247485</v>
      </c>
    </row>
    <row r="75" spans="1:7" ht="27" customHeight="1" x14ac:dyDescent="0.3">
      <c r="A75" s="39"/>
      <c r="B75" s="40"/>
      <c r="C75" s="40"/>
      <c r="D75" s="108" t="s">
        <v>93</v>
      </c>
      <c r="E75" s="108"/>
      <c r="F75" s="109"/>
      <c r="G75" s="14">
        <f>SUM(G76:G79)</f>
        <v>3340318</v>
      </c>
    </row>
    <row r="76" spans="1:7" ht="21" customHeight="1" x14ac:dyDescent="0.3">
      <c r="A76" s="39"/>
      <c r="B76" s="40"/>
      <c r="C76" s="40"/>
      <c r="D76" s="47"/>
      <c r="E76" s="112" t="s">
        <v>94</v>
      </c>
      <c r="F76" s="113"/>
      <c r="G76" s="17">
        <v>302775</v>
      </c>
    </row>
    <row r="77" spans="1:7" ht="21" customHeight="1" x14ac:dyDescent="0.3">
      <c r="A77" s="39"/>
      <c r="B77" s="40"/>
      <c r="C77" s="40"/>
      <c r="D77" s="47"/>
      <c r="E77" s="112" t="s">
        <v>95</v>
      </c>
      <c r="F77" s="113"/>
      <c r="G77" s="17">
        <v>424272</v>
      </c>
    </row>
    <row r="78" spans="1:7" ht="23.4" customHeight="1" x14ac:dyDescent="0.3">
      <c r="A78" s="39"/>
      <c r="B78" s="40"/>
      <c r="C78" s="40"/>
      <c r="D78" s="47"/>
      <c r="E78" s="112" t="s">
        <v>59</v>
      </c>
      <c r="F78" s="113"/>
      <c r="G78" s="17">
        <v>2613270</v>
      </c>
    </row>
    <row r="79" spans="1:7" ht="22.8" customHeight="1" x14ac:dyDescent="0.3">
      <c r="A79" s="39"/>
      <c r="B79" s="40"/>
      <c r="C79" s="40"/>
      <c r="D79" s="47"/>
      <c r="E79" s="120" t="s">
        <v>96</v>
      </c>
      <c r="F79" s="121"/>
      <c r="G79" s="17">
        <v>1</v>
      </c>
    </row>
    <row r="80" spans="1:7" ht="21.6" customHeight="1" x14ac:dyDescent="0.3">
      <c r="A80" s="24"/>
      <c r="B80" s="26"/>
      <c r="C80" s="26"/>
      <c r="D80" s="88" t="s">
        <v>97</v>
      </c>
      <c r="E80" s="88"/>
      <c r="F80" s="89"/>
      <c r="G80" s="48">
        <f>G81</f>
        <v>2776790</v>
      </c>
    </row>
    <row r="81" spans="1:7" ht="24" customHeight="1" x14ac:dyDescent="0.3">
      <c r="A81" s="39"/>
      <c r="B81" s="49"/>
      <c r="C81" s="40"/>
      <c r="D81" s="42"/>
      <c r="E81" s="106" t="s">
        <v>98</v>
      </c>
      <c r="F81" s="107"/>
      <c r="G81" s="17">
        <v>2776790</v>
      </c>
    </row>
    <row r="82" spans="1:7" ht="24.6" customHeight="1" x14ac:dyDescent="0.3">
      <c r="A82" s="39"/>
      <c r="B82" s="40"/>
      <c r="C82" s="29"/>
      <c r="D82" s="104" t="s">
        <v>99</v>
      </c>
      <c r="E82" s="104"/>
      <c r="F82" s="105"/>
      <c r="G82" s="20">
        <f>G83</f>
        <v>760932</v>
      </c>
    </row>
    <row r="83" spans="1:7" ht="21.6" customHeight="1" x14ac:dyDescent="0.3">
      <c r="A83" s="39"/>
      <c r="B83" s="40"/>
      <c r="C83" s="29"/>
      <c r="D83" s="42"/>
      <c r="E83" s="106" t="s">
        <v>100</v>
      </c>
      <c r="F83" s="107"/>
      <c r="G83" s="17">
        <v>760932</v>
      </c>
    </row>
    <row r="84" spans="1:7" ht="24" customHeight="1" x14ac:dyDescent="0.3">
      <c r="A84" s="39"/>
      <c r="B84" s="40"/>
      <c r="C84" s="29"/>
      <c r="D84" s="108" t="s">
        <v>101</v>
      </c>
      <c r="E84" s="108"/>
      <c r="F84" s="109"/>
      <c r="G84" s="20">
        <f>SUM(G85:G86)</f>
        <v>103105965</v>
      </c>
    </row>
    <row r="85" spans="1:7" ht="20.399999999999999" customHeight="1" x14ac:dyDescent="0.3">
      <c r="A85" s="39"/>
      <c r="B85" s="40"/>
      <c r="C85" s="29"/>
      <c r="D85" s="42"/>
      <c r="E85" s="106" t="s">
        <v>102</v>
      </c>
      <c r="F85" s="107"/>
      <c r="G85" s="17">
        <v>2904772</v>
      </c>
    </row>
    <row r="86" spans="1:7" ht="27.6" customHeight="1" x14ac:dyDescent="0.3">
      <c r="A86" s="39"/>
      <c r="B86" s="40"/>
      <c r="C86" s="29"/>
      <c r="D86" s="42"/>
      <c r="E86" s="106" t="s">
        <v>103</v>
      </c>
      <c r="F86" s="107"/>
      <c r="G86" s="17">
        <v>100201193</v>
      </c>
    </row>
    <row r="87" spans="1:7" ht="19.8" customHeight="1" x14ac:dyDescent="0.3">
      <c r="A87" s="39"/>
      <c r="B87" s="40"/>
      <c r="C87" s="29"/>
      <c r="D87" s="108" t="s">
        <v>61</v>
      </c>
      <c r="E87" s="108"/>
      <c r="F87" s="109"/>
      <c r="G87" s="48">
        <f>SUM(G88:G89)</f>
        <v>212969</v>
      </c>
    </row>
    <row r="88" spans="1:7" ht="19.8" customHeight="1" x14ac:dyDescent="0.3">
      <c r="A88" s="39"/>
      <c r="B88" s="40"/>
      <c r="C88" s="29"/>
      <c r="D88" s="41"/>
      <c r="E88" s="118" t="s">
        <v>104</v>
      </c>
      <c r="F88" s="119"/>
      <c r="G88" s="17">
        <v>158413</v>
      </c>
    </row>
    <row r="89" spans="1:7" ht="19.8" customHeight="1" x14ac:dyDescent="0.3">
      <c r="A89" s="39"/>
      <c r="B89" s="40"/>
      <c r="C89" s="29"/>
      <c r="D89" s="42"/>
      <c r="E89" s="106" t="s">
        <v>105</v>
      </c>
      <c r="F89" s="107"/>
      <c r="G89" s="17">
        <v>54556</v>
      </c>
    </row>
    <row r="90" spans="1:7" ht="32.4" customHeight="1" x14ac:dyDescent="0.3">
      <c r="A90" s="39"/>
      <c r="B90" s="40"/>
      <c r="C90" s="29"/>
      <c r="D90" s="108" t="s">
        <v>106</v>
      </c>
      <c r="E90" s="108"/>
      <c r="F90" s="109"/>
      <c r="G90" s="48">
        <f>SUM(G91:G92)</f>
        <v>16355442</v>
      </c>
    </row>
    <row r="91" spans="1:7" ht="22.8" customHeight="1" x14ac:dyDescent="0.3">
      <c r="A91" s="39"/>
      <c r="B91" s="40"/>
      <c r="C91" s="29"/>
      <c r="D91" s="42"/>
      <c r="E91" s="106" t="s">
        <v>107</v>
      </c>
      <c r="F91" s="107"/>
      <c r="G91" s="17">
        <v>12607953</v>
      </c>
    </row>
    <row r="92" spans="1:7" ht="22.8" customHeight="1" x14ac:dyDescent="0.3">
      <c r="A92" s="39"/>
      <c r="B92" s="40"/>
      <c r="C92" s="29"/>
      <c r="D92" s="42"/>
      <c r="E92" s="106" t="s">
        <v>108</v>
      </c>
      <c r="F92" s="107"/>
      <c r="G92" s="17">
        <v>3747489</v>
      </c>
    </row>
    <row r="93" spans="1:7" ht="22.8" customHeight="1" x14ac:dyDescent="0.3">
      <c r="A93" s="39"/>
      <c r="B93" s="40"/>
      <c r="C93" s="29"/>
      <c r="D93" s="108" t="s">
        <v>109</v>
      </c>
      <c r="E93" s="108"/>
      <c r="F93" s="109"/>
      <c r="G93" s="48">
        <f>G94+G95</f>
        <v>11129207</v>
      </c>
    </row>
    <row r="94" spans="1:7" ht="22.8" customHeight="1" x14ac:dyDescent="0.3">
      <c r="A94" s="39"/>
      <c r="B94" s="40"/>
      <c r="C94" s="29"/>
      <c r="D94" s="42"/>
      <c r="E94" s="106" t="s">
        <v>110</v>
      </c>
      <c r="F94" s="107"/>
      <c r="G94" s="17">
        <v>2055755</v>
      </c>
    </row>
    <row r="95" spans="1:7" ht="22.8" customHeight="1" x14ac:dyDescent="0.3">
      <c r="A95" s="39"/>
      <c r="B95" s="40"/>
      <c r="C95" s="29"/>
      <c r="D95" s="42"/>
      <c r="E95" s="106" t="s">
        <v>111</v>
      </c>
      <c r="F95" s="107"/>
      <c r="G95" s="17">
        <v>9073452</v>
      </c>
    </row>
    <row r="96" spans="1:7" ht="21" customHeight="1" x14ac:dyDescent="0.3">
      <c r="A96" s="39"/>
      <c r="B96" s="40"/>
      <c r="C96" s="29"/>
      <c r="D96" s="108" t="s">
        <v>112</v>
      </c>
      <c r="E96" s="108"/>
      <c r="F96" s="109"/>
      <c r="G96" s="20">
        <f>G97</f>
        <v>21963065</v>
      </c>
    </row>
    <row r="97" spans="1:7" ht="21" customHeight="1" x14ac:dyDescent="0.3">
      <c r="A97" s="39"/>
      <c r="B97" s="40"/>
      <c r="C97" s="29"/>
      <c r="D97" s="42"/>
      <c r="E97" s="106" t="s">
        <v>113</v>
      </c>
      <c r="F97" s="107"/>
      <c r="G97" s="17">
        <v>21963065</v>
      </c>
    </row>
    <row r="98" spans="1:7" ht="31.2" customHeight="1" x14ac:dyDescent="0.3">
      <c r="A98" s="39"/>
      <c r="B98" s="40"/>
      <c r="C98" s="29"/>
      <c r="D98" s="108" t="s">
        <v>114</v>
      </c>
      <c r="E98" s="108"/>
      <c r="F98" s="109"/>
      <c r="G98" s="48">
        <f>G99</f>
        <v>245641892</v>
      </c>
    </row>
    <row r="99" spans="1:7" ht="19.2" customHeight="1" x14ac:dyDescent="0.3">
      <c r="A99" s="39"/>
      <c r="B99" s="40"/>
      <c r="C99" s="29"/>
      <c r="D99" s="42"/>
      <c r="E99" s="106" t="s">
        <v>115</v>
      </c>
      <c r="F99" s="107"/>
      <c r="G99" s="17">
        <v>245641892</v>
      </c>
    </row>
    <row r="100" spans="1:7" ht="28.8" customHeight="1" x14ac:dyDescent="0.3">
      <c r="A100" s="39"/>
      <c r="B100" s="40"/>
      <c r="C100" s="29"/>
      <c r="D100" s="104" t="s">
        <v>116</v>
      </c>
      <c r="E100" s="104"/>
      <c r="F100" s="105"/>
      <c r="G100" s="48">
        <f>G101+G102+G103+G104+G105+G106</f>
        <v>238307003</v>
      </c>
    </row>
    <row r="101" spans="1:7" ht="21" customHeight="1" x14ac:dyDescent="0.3">
      <c r="A101" s="39"/>
      <c r="B101" s="40"/>
      <c r="C101" s="29"/>
      <c r="D101" s="30"/>
      <c r="E101" s="106" t="s">
        <v>117</v>
      </c>
      <c r="F101" s="107"/>
      <c r="G101" s="17">
        <v>116059218</v>
      </c>
    </row>
    <row r="102" spans="1:7" ht="21" customHeight="1" x14ac:dyDescent="0.3">
      <c r="A102" s="39"/>
      <c r="B102" s="40"/>
      <c r="C102" s="29"/>
      <c r="D102" s="30"/>
      <c r="E102" s="106" t="s">
        <v>118</v>
      </c>
      <c r="F102" s="107"/>
      <c r="G102" s="17">
        <v>97233517</v>
      </c>
    </row>
    <row r="103" spans="1:7" ht="21" customHeight="1" x14ac:dyDescent="0.3">
      <c r="A103" s="39"/>
      <c r="B103" s="40"/>
      <c r="C103" s="29"/>
      <c r="D103" s="42"/>
      <c r="E103" s="106" t="s">
        <v>119</v>
      </c>
      <c r="F103" s="107"/>
      <c r="G103" s="17">
        <v>7010052</v>
      </c>
    </row>
    <row r="104" spans="1:7" ht="21" customHeight="1" x14ac:dyDescent="0.3">
      <c r="A104" s="39"/>
      <c r="B104" s="40"/>
      <c r="C104" s="29"/>
      <c r="D104" s="42"/>
      <c r="E104" s="106" t="s">
        <v>120</v>
      </c>
      <c r="F104" s="107"/>
      <c r="G104" s="17">
        <v>11918853</v>
      </c>
    </row>
    <row r="105" spans="1:7" ht="21" customHeight="1" x14ac:dyDescent="0.3">
      <c r="A105" s="39"/>
      <c r="B105" s="40"/>
      <c r="C105" s="29"/>
      <c r="D105" s="42"/>
      <c r="E105" s="106" t="s">
        <v>121</v>
      </c>
      <c r="F105" s="107"/>
      <c r="G105" s="17">
        <v>5941508</v>
      </c>
    </row>
    <row r="106" spans="1:7" ht="21" customHeight="1" x14ac:dyDescent="0.3">
      <c r="A106" s="39"/>
      <c r="B106" s="40"/>
      <c r="C106" s="29"/>
      <c r="D106" s="42"/>
      <c r="E106" s="122" t="s">
        <v>122</v>
      </c>
      <c r="F106" s="123"/>
      <c r="G106" s="17">
        <v>143855</v>
      </c>
    </row>
    <row r="107" spans="1:7" ht="21" customHeight="1" x14ac:dyDescent="0.3">
      <c r="A107" s="39"/>
      <c r="B107" s="40"/>
      <c r="C107" s="29"/>
      <c r="D107" s="108" t="s">
        <v>123</v>
      </c>
      <c r="E107" s="108"/>
      <c r="F107" s="109"/>
      <c r="G107" s="20">
        <f>G108</f>
        <v>18110074</v>
      </c>
    </row>
    <row r="108" spans="1:7" ht="41.4" customHeight="1" x14ac:dyDescent="0.3">
      <c r="A108" s="39"/>
      <c r="B108" s="40"/>
      <c r="C108" s="29"/>
      <c r="D108" s="42"/>
      <c r="E108" s="106" t="s">
        <v>124</v>
      </c>
      <c r="F108" s="107"/>
      <c r="G108" s="17">
        <v>18110074</v>
      </c>
    </row>
    <row r="109" spans="1:7" ht="24" customHeight="1" x14ac:dyDescent="0.3">
      <c r="A109" s="39"/>
      <c r="B109" s="40"/>
      <c r="C109" s="104" t="s">
        <v>125</v>
      </c>
      <c r="D109" s="104"/>
      <c r="E109" s="104"/>
      <c r="F109" s="105"/>
      <c r="G109" s="14">
        <f>G110+G112+G116+G122</f>
        <v>20910905</v>
      </c>
    </row>
    <row r="110" spans="1:7" ht="22.2" customHeight="1" x14ac:dyDescent="0.3">
      <c r="A110" s="39"/>
      <c r="B110" s="40"/>
      <c r="C110" s="50"/>
      <c r="D110" s="104" t="s">
        <v>126</v>
      </c>
      <c r="E110" s="104"/>
      <c r="F110" s="105"/>
      <c r="G110" s="14">
        <f>G111</f>
        <v>3381933</v>
      </c>
    </row>
    <row r="111" spans="1:7" ht="19.2" customHeight="1" x14ac:dyDescent="0.3">
      <c r="A111" s="39"/>
      <c r="B111" s="40"/>
      <c r="C111" s="50"/>
      <c r="D111" s="42"/>
      <c r="E111" s="118" t="s">
        <v>127</v>
      </c>
      <c r="F111" s="119"/>
      <c r="G111" s="17">
        <v>3381933</v>
      </c>
    </row>
    <row r="112" spans="1:7" ht="22.8" customHeight="1" x14ac:dyDescent="0.3">
      <c r="A112" s="39"/>
      <c r="B112" s="40"/>
      <c r="C112" s="50"/>
      <c r="D112" s="104" t="s">
        <v>128</v>
      </c>
      <c r="E112" s="104"/>
      <c r="F112" s="105"/>
      <c r="G112" s="14">
        <f>SUM(G113:G115)</f>
        <v>12706113</v>
      </c>
    </row>
    <row r="113" spans="1:7" ht="21" customHeight="1" x14ac:dyDescent="0.3">
      <c r="A113" s="39"/>
      <c r="B113" s="40"/>
      <c r="C113" s="50"/>
      <c r="D113" s="42"/>
      <c r="E113" s="106" t="s">
        <v>129</v>
      </c>
      <c r="F113" s="107"/>
      <c r="G113" s="17">
        <v>2272086</v>
      </c>
    </row>
    <row r="114" spans="1:7" ht="21.6" customHeight="1" x14ac:dyDescent="0.3">
      <c r="A114" s="37"/>
      <c r="B114" s="40"/>
      <c r="C114" s="50"/>
      <c r="D114" s="42"/>
      <c r="E114" s="106" t="s">
        <v>0</v>
      </c>
      <c r="F114" s="107"/>
      <c r="G114" s="17">
        <v>7723974</v>
      </c>
    </row>
    <row r="115" spans="1:7" ht="21.6" customHeight="1" x14ac:dyDescent="0.3">
      <c r="A115" s="37"/>
      <c r="B115" s="40"/>
      <c r="C115" s="50"/>
      <c r="D115" s="42"/>
      <c r="E115" s="106" t="s">
        <v>1</v>
      </c>
      <c r="F115" s="107"/>
      <c r="G115" s="17">
        <v>2710053</v>
      </c>
    </row>
    <row r="116" spans="1:7" ht="22.8" customHeight="1" x14ac:dyDescent="0.3">
      <c r="A116" s="39"/>
      <c r="B116" s="40"/>
      <c r="C116" s="50"/>
      <c r="D116" s="104" t="s">
        <v>130</v>
      </c>
      <c r="E116" s="104"/>
      <c r="F116" s="105"/>
      <c r="G116" s="14">
        <f>SUM(G117:G121)</f>
        <v>1244914</v>
      </c>
    </row>
    <row r="117" spans="1:7" ht="22.8" customHeight="1" x14ac:dyDescent="0.3">
      <c r="A117" s="39"/>
      <c r="B117" s="35"/>
      <c r="C117" s="50"/>
      <c r="D117" s="42"/>
      <c r="E117" s="106" t="s">
        <v>131</v>
      </c>
      <c r="F117" s="107"/>
      <c r="G117" s="17">
        <v>319270</v>
      </c>
    </row>
    <row r="118" spans="1:7" ht="22.8" customHeight="1" x14ac:dyDescent="0.3">
      <c r="A118" s="24"/>
      <c r="B118" s="51"/>
      <c r="C118" s="51"/>
      <c r="D118" s="51"/>
      <c r="E118" s="106" t="s">
        <v>132</v>
      </c>
      <c r="F118" s="107"/>
      <c r="G118" s="17">
        <v>86608</v>
      </c>
    </row>
    <row r="119" spans="1:7" ht="22.8" customHeight="1" x14ac:dyDescent="0.3">
      <c r="A119" s="39"/>
      <c r="B119" s="40"/>
      <c r="C119" s="35"/>
      <c r="D119" s="35"/>
      <c r="E119" s="106" t="s">
        <v>133</v>
      </c>
      <c r="F119" s="107"/>
      <c r="G119" s="17">
        <v>199800</v>
      </c>
    </row>
    <row r="120" spans="1:7" ht="22.8" customHeight="1" x14ac:dyDescent="0.3">
      <c r="A120" s="39"/>
      <c r="B120" s="40"/>
      <c r="C120" s="50"/>
      <c r="D120" s="42"/>
      <c r="E120" s="106" t="s">
        <v>9</v>
      </c>
      <c r="F120" s="107"/>
      <c r="G120" s="17">
        <v>292681</v>
      </c>
    </row>
    <row r="121" spans="1:7" ht="27" customHeight="1" x14ac:dyDescent="0.3">
      <c r="A121" s="39"/>
      <c r="B121" s="40"/>
      <c r="C121" s="50"/>
      <c r="D121" s="42"/>
      <c r="E121" s="106" t="s">
        <v>134</v>
      </c>
      <c r="F121" s="107"/>
      <c r="G121" s="17">
        <v>346555</v>
      </c>
    </row>
    <row r="122" spans="1:7" ht="25.2" customHeight="1" x14ac:dyDescent="0.3">
      <c r="A122" s="39"/>
      <c r="B122" s="40"/>
      <c r="C122" s="50"/>
      <c r="D122" s="104" t="s">
        <v>135</v>
      </c>
      <c r="E122" s="104"/>
      <c r="F122" s="105"/>
      <c r="G122" s="48">
        <f>SUM(G123:G132)</f>
        <v>3577945</v>
      </c>
    </row>
    <row r="123" spans="1:7" ht="19.2" customHeight="1" x14ac:dyDescent="0.3">
      <c r="A123" s="39"/>
      <c r="B123" s="40"/>
      <c r="C123" s="50"/>
      <c r="D123" s="30"/>
      <c r="E123" s="38" t="s">
        <v>2</v>
      </c>
      <c r="F123" s="52"/>
      <c r="G123" s="17">
        <v>1117353</v>
      </c>
    </row>
    <row r="124" spans="1:7" ht="25.8" customHeight="1" x14ac:dyDescent="0.3">
      <c r="A124" s="39"/>
      <c r="B124" s="40"/>
      <c r="C124" s="50"/>
      <c r="D124" s="30"/>
      <c r="E124" s="38" t="s">
        <v>3</v>
      </c>
      <c r="F124" s="52"/>
      <c r="G124" s="17">
        <v>685092</v>
      </c>
    </row>
    <row r="125" spans="1:7" ht="25.8" customHeight="1" x14ac:dyDescent="0.3">
      <c r="A125" s="39"/>
      <c r="B125" s="40"/>
      <c r="C125" s="50"/>
      <c r="D125" s="30"/>
      <c r="E125" s="38" t="s">
        <v>4</v>
      </c>
      <c r="F125" s="52"/>
      <c r="G125" s="17">
        <v>383210</v>
      </c>
    </row>
    <row r="126" spans="1:7" ht="25.8" customHeight="1" x14ac:dyDescent="0.3">
      <c r="A126" s="39"/>
      <c r="B126" s="40"/>
      <c r="C126" s="50"/>
      <c r="D126" s="30"/>
      <c r="E126" s="38" t="s">
        <v>5</v>
      </c>
      <c r="F126" s="52"/>
      <c r="G126" s="17">
        <v>304487</v>
      </c>
    </row>
    <row r="127" spans="1:7" ht="25.8" customHeight="1" x14ac:dyDescent="0.3">
      <c r="A127" s="39"/>
      <c r="B127" s="40"/>
      <c r="C127" s="50"/>
      <c r="D127" s="30"/>
      <c r="E127" s="38" t="s">
        <v>6</v>
      </c>
      <c r="F127" s="52"/>
      <c r="G127" s="17">
        <v>359774</v>
      </c>
    </row>
    <row r="128" spans="1:7" ht="25.8" customHeight="1" x14ac:dyDescent="0.3">
      <c r="A128" s="39"/>
      <c r="B128" s="40"/>
      <c r="C128" s="50"/>
      <c r="D128" s="30"/>
      <c r="E128" s="38" t="s">
        <v>7</v>
      </c>
      <c r="F128" s="52"/>
      <c r="G128" s="17">
        <v>205633</v>
      </c>
    </row>
    <row r="129" spans="1:7" ht="25.8" customHeight="1" x14ac:dyDescent="0.3">
      <c r="A129" s="28"/>
      <c r="B129" s="40"/>
      <c r="C129" s="40"/>
      <c r="D129" s="42"/>
      <c r="E129" s="38" t="s">
        <v>8</v>
      </c>
      <c r="F129" s="53"/>
      <c r="G129" s="17">
        <v>136281</v>
      </c>
    </row>
    <row r="130" spans="1:7" ht="25.8" customHeight="1" x14ac:dyDescent="0.3">
      <c r="A130" s="28"/>
      <c r="B130" s="40"/>
      <c r="C130" s="40"/>
      <c r="D130" s="42"/>
      <c r="E130" s="38" t="s">
        <v>136</v>
      </c>
      <c r="F130" s="53"/>
      <c r="G130" s="17">
        <v>156509</v>
      </c>
    </row>
    <row r="131" spans="1:7" ht="25.8" customHeight="1" x14ac:dyDescent="0.3">
      <c r="A131" s="39"/>
      <c r="B131" s="40"/>
      <c r="C131" s="40"/>
      <c r="D131" s="42"/>
      <c r="E131" s="38" t="s">
        <v>137</v>
      </c>
      <c r="F131" s="53"/>
      <c r="G131" s="17">
        <v>136190</v>
      </c>
    </row>
    <row r="132" spans="1:7" ht="25.8" customHeight="1" x14ac:dyDescent="0.3">
      <c r="A132" s="39"/>
      <c r="B132" s="29"/>
      <c r="C132" s="40"/>
      <c r="D132" s="42"/>
      <c r="E132" s="54" t="s">
        <v>138</v>
      </c>
      <c r="F132" s="53"/>
      <c r="G132" s="17">
        <v>93416</v>
      </c>
    </row>
    <row r="133" spans="1:7" ht="25.8" customHeight="1" x14ac:dyDescent="0.3">
      <c r="A133" s="24"/>
      <c r="B133" s="22"/>
      <c r="C133" s="102" t="s">
        <v>139</v>
      </c>
      <c r="D133" s="102"/>
      <c r="E133" s="102"/>
      <c r="F133" s="103"/>
      <c r="G133" s="20">
        <v>1</v>
      </c>
    </row>
    <row r="134" spans="1:7" ht="21" customHeight="1" x14ac:dyDescent="0.3">
      <c r="A134" s="39"/>
      <c r="B134" s="30"/>
      <c r="C134" s="104" t="s">
        <v>140</v>
      </c>
      <c r="D134" s="104"/>
      <c r="E134" s="104"/>
      <c r="F134" s="105"/>
      <c r="G134" s="20">
        <v>26627243</v>
      </c>
    </row>
    <row r="135" spans="1:7" ht="52.8" customHeight="1" x14ac:dyDescent="0.3">
      <c r="A135" s="39"/>
      <c r="B135" s="30"/>
      <c r="C135" s="108" t="s">
        <v>141</v>
      </c>
      <c r="D135" s="108"/>
      <c r="E135" s="108"/>
      <c r="F135" s="109"/>
      <c r="G135" s="17">
        <v>1</v>
      </c>
    </row>
    <row r="136" spans="1:7" ht="20.399999999999999" customHeight="1" x14ac:dyDescent="0.3">
      <c r="A136" s="24"/>
      <c r="B136" s="102" t="s">
        <v>142</v>
      </c>
      <c r="C136" s="102"/>
      <c r="D136" s="102"/>
      <c r="E136" s="102"/>
      <c r="F136" s="103"/>
      <c r="G136" s="14">
        <f>G137</f>
        <v>215311556</v>
      </c>
    </row>
    <row r="137" spans="1:7" ht="24.6" customHeight="1" x14ac:dyDescent="0.3">
      <c r="A137" s="39"/>
      <c r="B137" s="42"/>
      <c r="C137" s="124" t="s">
        <v>143</v>
      </c>
      <c r="D137" s="124"/>
      <c r="E137" s="124"/>
      <c r="F137" s="125"/>
      <c r="G137" s="56">
        <f>G138+G139</f>
        <v>215311556</v>
      </c>
    </row>
    <row r="138" spans="1:7" ht="40.799999999999997" customHeight="1" x14ac:dyDescent="0.3">
      <c r="A138" s="39"/>
      <c r="B138" s="42"/>
      <c r="C138" s="55"/>
      <c r="D138" s="106" t="s">
        <v>144</v>
      </c>
      <c r="E138" s="106"/>
      <c r="F138" s="107"/>
      <c r="G138" s="17">
        <v>215311556</v>
      </c>
    </row>
    <row r="139" spans="1:7" ht="27" customHeight="1" x14ac:dyDescent="0.3">
      <c r="A139" s="39"/>
      <c r="B139" s="42"/>
      <c r="C139" s="55"/>
      <c r="D139" s="106" t="s">
        <v>145</v>
      </c>
      <c r="E139" s="106"/>
      <c r="F139" s="107"/>
      <c r="G139" s="27">
        <v>0</v>
      </c>
    </row>
    <row r="140" spans="1:7" ht="58.2" customHeight="1" x14ac:dyDescent="0.3">
      <c r="A140" s="39"/>
      <c r="B140" s="42"/>
      <c r="C140" s="104" t="s">
        <v>146</v>
      </c>
      <c r="D140" s="104"/>
      <c r="E140" s="104"/>
      <c r="F140" s="105"/>
      <c r="G140" s="27">
        <v>0</v>
      </c>
    </row>
    <row r="141" spans="1:7" ht="23.4" customHeight="1" x14ac:dyDescent="0.3">
      <c r="A141" s="24"/>
      <c r="B141" s="102" t="s">
        <v>147</v>
      </c>
      <c r="C141" s="102"/>
      <c r="D141" s="102"/>
      <c r="E141" s="102"/>
      <c r="F141" s="103"/>
      <c r="G141" s="14">
        <f>G142+G147+G148+G149</f>
        <v>126191969</v>
      </c>
    </row>
    <row r="142" spans="1:7" ht="22.8" customHeight="1" x14ac:dyDescent="0.3">
      <c r="A142" s="39"/>
      <c r="B142" s="40"/>
      <c r="C142" s="104" t="s">
        <v>148</v>
      </c>
      <c r="D142" s="104"/>
      <c r="E142" s="104"/>
      <c r="F142" s="105"/>
      <c r="G142" s="14">
        <f>SUM(G143:G146)</f>
        <v>125951988</v>
      </c>
    </row>
    <row r="143" spans="1:7" ht="22.2" customHeight="1" x14ac:dyDescent="0.3">
      <c r="A143" s="39"/>
      <c r="B143" s="40"/>
      <c r="C143" s="40"/>
      <c r="D143" s="106" t="s">
        <v>149</v>
      </c>
      <c r="E143" s="106"/>
      <c r="F143" s="107"/>
      <c r="G143" s="17">
        <v>1294169</v>
      </c>
    </row>
    <row r="144" spans="1:7" ht="22.2" customHeight="1" x14ac:dyDescent="0.3">
      <c r="A144" s="39"/>
      <c r="B144" s="40"/>
      <c r="C144" s="40"/>
      <c r="D144" s="106" t="s">
        <v>150</v>
      </c>
      <c r="E144" s="106"/>
      <c r="F144" s="107"/>
      <c r="G144" s="57">
        <v>0</v>
      </c>
    </row>
    <row r="145" spans="1:7" ht="22.2" customHeight="1" x14ac:dyDescent="0.3">
      <c r="A145" s="39"/>
      <c r="B145" s="40"/>
      <c r="C145" s="40"/>
      <c r="D145" s="106" t="s">
        <v>151</v>
      </c>
      <c r="E145" s="106"/>
      <c r="F145" s="107"/>
      <c r="G145" s="17">
        <v>14733</v>
      </c>
    </row>
    <row r="146" spans="1:7" ht="22.2" customHeight="1" x14ac:dyDescent="0.3">
      <c r="A146" s="39"/>
      <c r="B146" s="40"/>
      <c r="C146" s="40"/>
      <c r="D146" s="106" t="s">
        <v>152</v>
      </c>
      <c r="E146" s="106"/>
      <c r="F146" s="107"/>
      <c r="G146" s="17">
        <v>124643086</v>
      </c>
    </row>
    <row r="147" spans="1:7" ht="21" customHeight="1" x14ac:dyDescent="0.3">
      <c r="A147" s="39"/>
      <c r="B147" s="40"/>
      <c r="C147" s="126" t="s">
        <v>153</v>
      </c>
      <c r="D147" s="126"/>
      <c r="E147" s="126"/>
      <c r="F147" s="127"/>
      <c r="G147" s="57">
        <v>0</v>
      </c>
    </row>
    <row r="148" spans="1:7" ht="22.2" customHeight="1" x14ac:dyDescent="0.3">
      <c r="A148" s="28"/>
      <c r="B148" s="40"/>
      <c r="C148" s="126" t="s">
        <v>154</v>
      </c>
      <c r="D148" s="126"/>
      <c r="E148" s="126"/>
      <c r="F148" s="127"/>
      <c r="G148" s="17">
        <v>239981</v>
      </c>
    </row>
    <row r="149" spans="1:7" ht="52.2" customHeight="1" x14ac:dyDescent="0.3">
      <c r="A149" s="28"/>
      <c r="B149" s="40"/>
      <c r="C149" s="104" t="s">
        <v>155</v>
      </c>
      <c r="D149" s="104"/>
      <c r="E149" s="104"/>
      <c r="F149" s="105"/>
      <c r="G149" s="58">
        <v>0</v>
      </c>
    </row>
    <row r="150" spans="1:7" ht="36.6" customHeight="1" x14ac:dyDescent="0.3">
      <c r="A150" s="21"/>
      <c r="B150" s="128" t="s">
        <v>156</v>
      </c>
      <c r="C150" s="128"/>
      <c r="D150" s="128"/>
      <c r="E150" s="128"/>
      <c r="F150" s="129"/>
      <c r="G150" s="59">
        <f>SUM(G151:G151)</f>
        <v>0</v>
      </c>
    </row>
    <row r="151" spans="1:7" ht="33.6" customHeight="1" x14ac:dyDescent="0.3">
      <c r="A151" s="21"/>
      <c r="B151" s="22"/>
      <c r="C151" s="100" t="s">
        <v>157</v>
      </c>
      <c r="D151" s="100"/>
      <c r="E151" s="100"/>
      <c r="F151" s="101"/>
      <c r="G151" s="57">
        <v>0</v>
      </c>
    </row>
    <row r="152" spans="1:7" ht="84.6" customHeight="1" x14ac:dyDescent="0.3">
      <c r="A152" s="87" t="s">
        <v>158</v>
      </c>
      <c r="B152" s="88"/>
      <c r="C152" s="88"/>
      <c r="D152" s="88"/>
      <c r="E152" s="88"/>
      <c r="F152" s="89"/>
      <c r="G152" s="60">
        <f>G153+G194</f>
        <v>97777311325</v>
      </c>
    </row>
    <row r="153" spans="1:7" ht="54.6" customHeight="1" x14ac:dyDescent="0.3">
      <c r="A153" s="87" t="s">
        <v>159</v>
      </c>
      <c r="B153" s="88"/>
      <c r="C153" s="88"/>
      <c r="D153" s="88"/>
      <c r="E153" s="88"/>
      <c r="F153" s="89"/>
      <c r="G153" s="61">
        <f>G154+G161+G176+G178+G191</f>
        <v>94733350010</v>
      </c>
    </row>
    <row r="154" spans="1:7" ht="21" customHeight="1" x14ac:dyDescent="0.3">
      <c r="A154" s="21"/>
      <c r="B154" s="22"/>
      <c r="C154" s="102" t="s">
        <v>10</v>
      </c>
      <c r="D154" s="102"/>
      <c r="E154" s="102"/>
      <c r="F154" s="103"/>
      <c r="G154" s="62">
        <f>SUM(G155:G160)</f>
        <v>33655664399</v>
      </c>
    </row>
    <row r="155" spans="1:7" ht="22.2" customHeight="1" x14ac:dyDescent="0.3">
      <c r="A155" s="28"/>
      <c r="B155" s="29"/>
      <c r="C155" s="29"/>
      <c r="D155" s="106" t="s">
        <v>11</v>
      </c>
      <c r="E155" s="106"/>
      <c r="F155" s="107"/>
      <c r="G155" s="63">
        <v>27821956911</v>
      </c>
    </row>
    <row r="156" spans="1:7" ht="22.2" customHeight="1" x14ac:dyDescent="0.3">
      <c r="A156" s="28"/>
      <c r="B156" s="29"/>
      <c r="C156" s="29"/>
      <c r="D156" s="106" t="s">
        <v>12</v>
      </c>
      <c r="E156" s="106"/>
      <c r="F156" s="107"/>
      <c r="G156" s="63">
        <v>1779961032</v>
      </c>
    </row>
    <row r="157" spans="1:7" ht="22.2" customHeight="1" x14ac:dyDescent="0.3">
      <c r="A157" s="28"/>
      <c r="B157" s="29"/>
      <c r="C157" s="29"/>
      <c r="D157" s="106" t="s">
        <v>13</v>
      </c>
      <c r="E157" s="106"/>
      <c r="F157" s="107"/>
      <c r="G157" s="63">
        <v>325171823</v>
      </c>
    </row>
    <row r="158" spans="1:7" ht="22.2" customHeight="1" x14ac:dyDescent="0.3">
      <c r="A158" s="28"/>
      <c r="B158" s="29"/>
      <c r="C158" s="29"/>
      <c r="D158" s="106" t="s">
        <v>14</v>
      </c>
      <c r="E158" s="106"/>
      <c r="F158" s="107"/>
      <c r="G158" s="63">
        <v>1555781256</v>
      </c>
    </row>
    <row r="159" spans="1:7" ht="22.2" customHeight="1" x14ac:dyDescent="0.3">
      <c r="A159" s="28"/>
      <c r="B159" s="29"/>
      <c r="C159" s="29"/>
      <c r="D159" s="106" t="s">
        <v>15</v>
      </c>
      <c r="E159" s="106"/>
      <c r="F159" s="107"/>
      <c r="G159" s="63">
        <v>605273465</v>
      </c>
    </row>
    <row r="160" spans="1:7" ht="22.2" customHeight="1" x14ac:dyDescent="0.3">
      <c r="A160" s="28"/>
      <c r="B160" s="29"/>
      <c r="C160" s="29"/>
      <c r="D160" s="106" t="s">
        <v>16</v>
      </c>
      <c r="E160" s="106"/>
      <c r="F160" s="107"/>
      <c r="G160" s="63">
        <v>1567519912</v>
      </c>
    </row>
    <row r="161" spans="1:7" ht="24.6" customHeight="1" x14ac:dyDescent="0.3">
      <c r="A161" s="28"/>
      <c r="B161" s="29"/>
      <c r="C161" s="104" t="s">
        <v>160</v>
      </c>
      <c r="D161" s="104"/>
      <c r="E161" s="104"/>
      <c r="F161" s="105"/>
      <c r="G161" s="64">
        <f>G162+G163+G164+G167+G168+G173+G174+G175</f>
        <v>54992737027</v>
      </c>
    </row>
    <row r="162" spans="1:7" ht="38.4" customHeight="1" x14ac:dyDescent="0.3">
      <c r="A162" s="28"/>
      <c r="B162" s="29"/>
      <c r="C162" s="29"/>
      <c r="D162" s="106" t="s">
        <v>161</v>
      </c>
      <c r="E162" s="106"/>
      <c r="F162" s="107"/>
      <c r="G162" s="63">
        <v>30853389772</v>
      </c>
    </row>
    <row r="163" spans="1:7" ht="24.6" customHeight="1" x14ac:dyDescent="0.3">
      <c r="A163" s="28"/>
      <c r="B163" s="29"/>
      <c r="C163" s="29"/>
      <c r="D163" s="106" t="s">
        <v>162</v>
      </c>
      <c r="E163" s="106"/>
      <c r="F163" s="107"/>
      <c r="G163" s="63">
        <v>3425707413</v>
      </c>
    </row>
    <row r="164" spans="1:7" ht="24.6" customHeight="1" x14ac:dyDescent="0.3">
      <c r="A164" s="28"/>
      <c r="B164" s="29"/>
      <c r="C164" s="29"/>
      <c r="D164" s="106" t="s">
        <v>163</v>
      </c>
      <c r="E164" s="106"/>
      <c r="F164" s="107"/>
      <c r="G164" s="63">
        <f>G165+G166</f>
        <v>11238819271</v>
      </c>
    </row>
    <row r="165" spans="1:7" ht="36" customHeight="1" x14ac:dyDescent="0.3">
      <c r="A165" s="28"/>
      <c r="B165" s="29"/>
      <c r="C165" s="29"/>
      <c r="D165" s="31"/>
      <c r="E165" s="36"/>
      <c r="F165" s="32" t="s">
        <v>164</v>
      </c>
      <c r="G165" s="63">
        <v>9876511218</v>
      </c>
    </row>
    <row r="166" spans="1:7" ht="24" customHeight="1" x14ac:dyDescent="0.3">
      <c r="A166" s="28"/>
      <c r="B166" s="29"/>
      <c r="C166" s="29"/>
      <c r="D166" s="31"/>
      <c r="E166" s="36"/>
      <c r="F166" s="32" t="s">
        <v>165</v>
      </c>
      <c r="G166" s="63">
        <v>1362308053</v>
      </c>
    </row>
    <row r="167" spans="1:7" ht="49.8" customHeight="1" x14ac:dyDescent="0.3">
      <c r="A167" s="28"/>
      <c r="B167" s="29"/>
      <c r="C167" s="29"/>
      <c r="D167" s="106" t="s">
        <v>166</v>
      </c>
      <c r="E167" s="106"/>
      <c r="F167" s="107"/>
      <c r="G167" s="63">
        <v>4089676209</v>
      </c>
    </row>
    <row r="168" spans="1:7" ht="25.8" customHeight="1" x14ac:dyDescent="0.3">
      <c r="A168" s="28"/>
      <c r="B168" s="29"/>
      <c r="C168" s="29"/>
      <c r="D168" s="106" t="s">
        <v>167</v>
      </c>
      <c r="E168" s="106"/>
      <c r="F168" s="107"/>
      <c r="G168" s="63">
        <f>G169+G170+G171+G172</f>
        <v>1927056526</v>
      </c>
    </row>
    <row r="169" spans="1:7" ht="25.8" customHeight="1" x14ac:dyDescent="0.3">
      <c r="A169" s="28"/>
      <c r="B169" s="29"/>
      <c r="C169" s="29"/>
      <c r="D169" s="31"/>
      <c r="E169" s="36"/>
      <c r="F169" s="32" t="s">
        <v>168</v>
      </c>
      <c r="G169" s="63">
        <v>947360358</v>
      </c>
    </row>
    <row r="170" spans="1:7" ht="25.8" customHeight="1" x14ac:dyDescent="0.3">
      <c r="A170" s="28"/>
      <c r="B170" s="29"/>
      <c r="C170" s="29"/>
      <c r="D170" s="31"/>
      <c r="E170" s="36"/>
      <c r="F170" s="32" t="s">
        <v>169</v>
      </c>
      <c r="G170" s="63">
        <v>390349053</v>
      </c>
    </row>
    <row r="171" spans="1:7" ht="25.8" customHeight="1" x14ac:dyDescent="0.3">
      <c r="A171" s="28"/>
      <c r="B171" s="29"/>
      <c r="C171" s="29"/>
      <c r="D171" s="31"/>
      <c r="E171" s="36"/>
      <c r="F171" s="32" t="s">
        <v>170</v>
      </c>
      <c r="G171" s="63">
        <v>24853939</v>
      </c>
    </row>
    <row r="172" spans="1:7" ht="25.8" customHeight="1" x14ac:dyDescent="0.3">
      <c r="A172" s="28"/>
      <c r="B172" s="29"/>
      <c r="C172" s="29"/>
      <c r="D172" s="31"/>
      <c r="E172" s="36"/>
      <c r="F172" s="32" t="s">
        <v>171</v>
      </c>
      <c r="G172" s="63">
        <v>564493176</v>
      </c>
    </row>
    <row r="173" spans="1:7" ht="39" customHeight="1" x14ac:dyDescent="0.3">
      <c r="A173" s="28"/>
      <c r="B173" s="29"/>
      <c r="C173" s="29"/>
      <c r="D173" s="106" t="s">
        <v>172</v>
      </c>
      <c r="E173" s="106"/>
      <c r="F173" s="107"/>
      <c r="G173" s="63">
        <v>208889867</v>
      </c>
    </row>
    <row r="174" spans="1:7" ht="43.8" customHeight="1" x14ac:dyDescent="0.3">
      <c r="A174" s="28"/>
      <c r="B174" s="29"/>
      <c r="C174" s="29"/>
      <c r="D174" s="106" t="s">
        <v>173</v>
      </c>
      <c r="E174" s="106"/>
      <c r="F174" s="107"/>
      <c r="G174" s="63">
        <v>231636496</v>
      </c>
    </row>
    <row r="175" spans="1:7" ht="37.200000000000003" customHeight="1" x14ac:dyDescent="0.3">
      <c r="A175" s="28"/>
      <c r="B175" s="29"/>
      <c r="C175" s="29"/>
      <c r="D175" s="106" t="s">
        <v>174</v>
      </c>
      <c r="E175" s="106"/>
      <c r="F175" s="107"/>
      <c r="G175" s="63">
        <v>3017561473</v>
      </c>
    </row>
    <row r="176" spans="1:7" ht="25.8" customHeight="1" x14ac:dyDescent="0.3">
      <c r="A176" s="21"/>
      <c r="B176" s="22"/>
      <c r="C176" s="102" t="s">
        <v>175</v>
      </c>
      <c r="D176" s="102"/>
      <c r="E176" s="102"/>
      <c r="F176" s="103"/>
      <c r="G176" s="64">
        <f>G177</f>
        <v>3083242888</v>
      </c>
    </row>
    <row r="177" spans="1:7" ht="25.8" customHeight="1" x14ac:dyDescent="0.3">
      <c r="A177" s="28"/>
      <c r="B177" s="29"/>
      <c r="C177" s="29"/>
      <c r="D177" s="106" t="s">
        <v>175</v>
      </c>
      <c r="E177" s="106"/>
      <c r="F177" s="107"/>
      <c r="G177" s="63">
        <v>3083242888</v>
      </c>
    </row>
    <row r="178" spans="1:7" ht="31.2" customHeight="1" x14ac:dyDescent="0.3">
      <c r="A178" s="21"/>
      <c r="B178" s="22"/>
      <c r="C178" s="102" t="s">
        <v>17</v>
      </c>
      <c r="D178" s="102"/>
      <c r="E178" s="102"/>
      <c r="F178" s="103"/>
      <c r="G178" s="64">
        <f>SUM(G179:G190)</f>
        <v>2973115688</v>
      </c>
    </row>
    <row r="179" spans="1:7" ht="27" customHeight="1" x14ac:dyDescent="0.3">
      <c r="A179" s="28"/>
      <c r="B179" s="29"/>
      <c r="C179" s="30"/>
      <c r="D179" s="106" t="s">
        <v>18</v>
      </c>
      <c r="E179" s="106"/>
      <c r="F179" s="107"/>
      <c r="G179" s="63">
        <v>216562365</v>
      </c>
    </row>
    <row r="180" spans="1:7" ht="27" customHeight="1" x14ac:dyDescent="0.3">
      <c r="A180" s="28"/>
      <c r="B180" s="29"/>
      <c r="C180" s="30"/>
      <c r="D180" s="106" t="s">
        <v>19</v>
      </c>
      <c r="E180" s="106"/>
      <c r="F180" s="107"/>
      <c r="G180" s="63">
        <v>1999774063</v>
      </c>
    </row>
    <row r="181" spans="1:7" ht="27" customHeight="1" x14ac:dyDescent="0.3">
      <c r="A181" s="21"/>
      <c r="B181" s="22"/>
      <c r="C181" s="23"/>
      <c r="D181" s="100" t="s">
        <v>20</v>
      </c>
      <c r="E181" s="100"/>
      <c r="F181" s="101"/>
      <c r="G181" s="63">
        <v>13747018</v>
      </c>
    </row>
    <row r="182" spans="1:7" ht="46.2" customHeight="1" x14ac:dyDescent="0.3">
      <c r="A182" s="28"/>
      <c r="B182" s="29"/>
      <c r="C182" s="30"/>
      <c r="D182" s="106" t="s">
        <v>176</v>
      </c>
      <c r="E182" s="106"/>
      <c r="F182" s="107"/>
      <c r="G182" s="63">
        <v>48412580</v>
      </c>
    </row>
    <row r="183" spans="1:7" ht="38.4" customHeight="1" x14ac:dyDescent="0.3">
      <c r="A183" s="28"/>
      <c r="B183" s="29"/>
      <c r="C183" s="30"/>
      <c r="D183" s="106" t="s">
        <v>21</v>
      </c>
      <c r="E183" s="106"/>
      <c r="F183" s="107"/>
      <c r="G183" s="63">
        <v>35033048</v>
      </c>
    </row>
    <row r="184" spans="1:7" ht="26.4" customHeight="1" x14ac:dyDescent="0.3">
      <c r="A184" s="28"/>
      <c r="B184" s="29"/>
      <c r="C184" s="30"/>
      <c r="D184" s="106" t="s">
        <v>22</v>
      </c>
      <c r="E184" s="106"/>
      <c r="F184" s="107"/>
      <c r="G184" s="63">
        <v>610190934</v>
      </c>
    </row>
    <row r="185" spans="1:7" ht="26.4" customHeight="1" x14ac:dyDescent="0.3">
      <c r="A185" s="28"/>
      <c r="B185" s="29"/>
      <c r="C185" s="30"/>
      <c r="D185" s="106" t="s">
        <v>23</v>
      </c>
      <c r="E185" s="106"/>
      <c r="F185" s="107"/>
      <c r="G185" s="65">
        <v>0</v>
      </c>
    </row>
    <row r="186" spans="1:7" ht="38.4" customHeight="1" x14ac:dyDescent="0.3">
      <c r="A186" s="28"/>
      <c r="B186" s="29"/>
      <c r="C186" s="30"/>
      <c r="D186" s="106" t="s">
        <v>24</v>
      </c>
      <c r="E186" s="106"/>
      <c r="F186" s="107"/>
      <c r="G186" s="63">
        <v>43964730</v>
      </c>
    </row>
    <row r="187" spans="1:7" ht="34.799999999999997" customHeight="1" x14ac:dyDescent="0.3">
      <c r="A187" s="28"/>
      <c r="B187" s="29"/>
      <c r="C187" s="30"/>
      <c r="D187" s="106" t="s">
        <v>25</v>
      </c>
      <c r="E187" s="106"/>
      <c r="F187" s="107"/>
      <c r="G187" s="63">
        <v>5430950</v>
      </c>
    </row>
    <row r="188" spans="1:7" ht="26.4" customHeight="1" x14ac:dyDescent="0.3">
      <c r="A188" s="21"/>
      <c r="B188" s="22"/>
      <c r="C188" s="23"/>
      <c r="D188" s="100" t="s">
        <v>26</v>
      </c>
      <c r="E188" s="100"/>
      <c r="F188" s="101"/>
      <c r="G188" s="65">
        <v>0</v>
      </c>
    </row>
    <row r="189" spans="1:7" ht="26.4" customHeight="1" x14ac:dyDescent="0.3">
      <c r="A189" s="28"/>
      <c r="B189" s="29"/>
      <c r="C189" s="30"/>
      <c r="D189" s="106" t="s">
        <v>27</v>
      </c>
      <c r="E189" s="106"/>
      <c r="F189" s="107"/>
      <c r="G189" s="65">
        <v>0</v>
      </c>
    </row>
    <row r="190" spans="1:7" ht="39" customHeight="1" x14ac:dyDescent="0.3">
      <c r="A190" s="28"/>
      <c r="B190" s="29"/>
      <c r="C190" s="30"/>
      <c r="D190" s="106" t="s">
        <v>28</v>
      </c>
      <c r="E190" s="106"/>
      <c r="F190" s="107"/>
      <c r="G190" s="65">
        <v>0</v>
      </c>
    </row>
    <row r="191" spans="1:7" ht="29.4" customHeight="1" x14ac:dyDescent="0.3">
      <c r="A191" s="66"/>
      <c r="B191" s="67"/>
      <c r="C191" s="102" t="s">
        <v>177</v>
      </c>
      <c r="D191" s="102"/>
      <c r="E191" s="102"/>
      <c r="F191" s="103"/>
      <c r="G191" s="68">
        <f>G192+G193</f>
        <v>28590008</v>
      </c>
    </row>
    <row r="192" spans="1:7" ht="36" customHeight="1" x14ac:dyDescent="0.3">
      <c r="A192" s="69"/>
      <c r="B192" s="43"/>
      <c r="C192" s="30"/>
      <c r="D192" s="106" t="s">
        <v>178</v>
      </c>
      <c r="E192" s="106"/>
      <c r="F192" s="107"/>
      <c r="G192" s="63">
        <v>28590008</v>
      </c>
    </row>
    <row r="193" spans="1:7" ht="37.799999999999997" customHeight="1" x14ac:dyDescent="0.3">
      <c r="A193" s="66"/>
      <c r="B193" s="67"/>
      <c r="C193" s="23"/>
      <c r="D193" s="100" t="s">
        <v>179</v>
      </c>
      <c r="E193" s="100"/>
      <c r="F193" s="101"/>
      <c r="G193" s="27">
        <v>0</v>
      </c>
    </row>
    <row r="194" spans="1:7" ht="39" customHeight="1" x14ac:dyDescent="0.3">
      <c r="A194" s="130" t="s">
        <v>180</v>
      </c>
      <c r="B194" s="128"/>
      <c r="C194" s="128"/>
      <c r="D194" s="128"/>
      <c r="E194" s="128"/>
      <c r="F194" s="129"/>
      <c r="G194" s="64">
        <f>SUM(G195:G197)</f>
        <v>3043961315</v>
      </c>
    </row>
    <row r="195" spans="1:7" ht="23.4" customHeight="1" x14ac:dyDescent="0.3">
      <c r="A195" s="69"/>
      <c r="B195" s="43"/>
      <c r="C195" s="43"/>
      <c r="D195" s="106" t="s">
        <v>181</v>
      </c>
      <c r="E195" s="106"/>
      <c r="F195" s="107"/>
      <c r="G195" s="65">
        <v>0</v>
      </c>
    </row>
    <row r="196" spans="1:7" ht="23.4" customHeight="1" x14ac:dyDescent="0.3">
      <c r="A196" s="28"/>
      <c r="B196" s="29"/>
      <c r="C196" s="29"/>
      <c r="D196" s="106" t="s">
        <v>182</v>
      </c>
      <c r="E196" s="106"/>
      <c r="F196" s="107"/>
      <c r="G196" s="63">
        <v>3043961315</v>
      </c>
    </row>
    <row r="197" spans="1:7" ht="23.4" customHeight="1" x14ac:dyDescent="0.3">
      <c r="A197" s="28"/>
      <c r="B197" s="29"/>
      <c r="C197" s="29"/>
      <c r="D197" s="106" t="s">
        <v>183</v>
      </c>
      <c r="E197" s="106"/>
      <c r="F197" s="107"/>
      <c r="G197" s="65">
        <v>0</v>
      </c>
    </row>
    <row r="198" spans="1:7" ht="33.6" customHeight="1" x14ac:dyDescent="0.3">
      <c r="A198" s="131" t="s">
        <v>184</v>
      </c>
      <c r="B198" s="132"/>
      <c r="C198" s="132"/>
      <c r="D198" s="132"/>
      <c r="E198" s="132"/>
      <c r="F198" s="133"/>
      <c r="G198" s="70">
        <f>G199+G201</f>
        <v>1</v>
      </c>
    </row>
    <row r="199" spans="1:7" ht="31.8" customHeight="1" x14ac:dyDescent="0.3">
      <c r="A199" s="71"/>
      <c r="B199" s="72" t="s">
        <v>185</v>
      </c>
      <c r="C199" s="72"/>
      <c r="D199" s="72"/>
      <c r="E199" s="73"/>
      <c r="F199" s="74"/>
      <c r="G199" s="70">
        <f>G200</f>
        <v>1</v>
      </c>
    </row>
    <row r="200" spans="1:7" ht="38.4" customHeight="1" x14ac:dyDescent="0.3">
      <c r="A200" s="71"/>
      <c r="B200" s="72"/>
      <c r="C200" s="72"/>
      <c r="D200" s="116" t="s">
        <v>186</v>
      </c>
      <c r="E200" s="116"/>
      <c r="F200" s="117"/>
      <c r="G200" s="75">
        <v>1</v>
      </c>
    </row>
    <row r="201" spans="1:7" ht="29.4" customHeight="1" x14ac:dyDescent="0.3">
      <c r="A201" s="71"/>
      <c r="B201" s="128" t="s">
        <v>187</v>
      </c>
      <c r="C201" s="128"/>
      <c r="D201" s="128"/>
      <c r="E201" s="128"/>
      <c r="F201" s="129"/>
      <c r="G201" s="27">
        <v>0</v>
      </c>
    </row>
    <row r="202" spans="1:7" ht="24" customHeight="1" x14ac:dyDescent="0.3">
      <c r="A202" s="130" t="s">
        <v>188</v>
      </c>
      <c r="B202" s="128"/>
      <c r="C202" s="128"/>
      <c r="D202" s="128"/>
      <c r="E202" s="128"/>
      <c r="F202" s="129"/>
      <c r="G202" s="25">
        <f>SUM(G203:G203)</f>
        <v>0</v>
      </c>
    </row>
    <row r="203" spans="1:7" ht="25.8" customHeight="1" x14ac:dyDescent="0.3">
      <c r="A203" s="76"/>
      <c r="B203" s="77" t="s">
        <v>189</v>
      </c>
      <c r="C203" s="77"/>
      <c r="D203" s="77"/>
      <c r="E203" s="78"/>
      <c r="F203" s="79"/>
      <c r="G203" s="27">
        <v>0</v>
      </c>
    </row>
    <row r="204" spans="1:7" ht="11.25" customHeight="1" x14ac:dyDescent="0.25"/>
    <row r="206" spans="1:7" x14ac:dyDescent="0.25">
      <c r="F206" s="80"/>
      <c r="G206" s="81"/>
    </row>
    <row r="208" spans="1:7" x14ac:dyDescent="0.25">
      <c r="G208" s="81"/>
    </row>
  </sheetData>
  <mergeCells count="175">
    <mergeCell ref="A202:F202"/>
    <mergeCell ref="D195:F195"/>
    <mergeCell ref="D196:F196"/>
    <mergeCell ref="D197:F197"/>
    <mergeCell ref="A198:F198"/>
    <mergeCell ref="D200:F200"/>
    <mergeCell ref="B201:F201"/>
    <mergeCell ref="D189:F189"/>
    <mergeCell ref="D190:F190"/>
    <mergeCell ref="C191:F191"/>
    <mergeCell ref="D192:F192"/>
    <mergeCell ref="D193:F193"/>
    <mergeCell ref="A194:F194"/>
    <mergeCell ref="D183:F183"/>
    <mergeCell ref="D184:F184"/>
    <mergeCell ref="D185:F185"/>
    <mergeCell ref="D186:F186"/>
    <mergeCell ref="D187:F187"/>
    <mergeCell ref="D188:F188"/>
    <mergeCell ref="D177:F177"/>
    <mergeCell ref="C178:F178"/>
    <mergeCell ref="D179:F179"/>
    <mergeCell ref="D180:F180"/>
    <mergeCell ref="D181:F181"/>
    <mergeCell ref="D182:F182"/>
    <mergeCell ref="D167:F167"/>
    <mergeCell ref="D168:F168"/>
    <mergeCell ref="D173:F173"/>
    <mergeCell ref="D174:F174"/>
    <mergeCell ref="D175:F175"/>
    <mergeCell ref="C176:F176"/>
    <mergeCell ref="D159:F159"/>
    <mergeCell ref="D160:F160"/>
    <mergeCell ref="C161:F161"/>
    <mergeCell ref="D162:F162"/>
    <mergeCell ref="D163:F163"/>
    <mergeCell ref="D164:F164"/>
    <mergeCell ref="A153:F153"/>
    <mergeCell ref="C154:F154"/>
    <mergeCell ref="D155:F155"/>
    <mergeCell ref="D156:F156"/>
    <mergeCell ref="D157:F157"/>
    <mergeCell ref="D158:F158"/>
    <mergeCell ref="C147:F147"/>
    <mergeCell ref="C148:F148"/>
    <mergeCell ref="C149:F149"/>
    <mergeCell ref="B150:F150"/>
    <mergeCell ref="C151:F151"/>
    <mergeCell ref="A152:F152"/>
    <mergeCell ref="B141:F141"/>
    <mergeCell ref="C142:F142"/>
    <mergeCell ref="D143:F143"/>
    <mergeCell ref="D144:F144"/>
    <mergeCell ref="D145:F145"/>
    <mergeCell ref="D146:F146"/>
    <mergeCell ref="C135:F135"/>
    <mergeCell ref="B136:F136"/>
    <mergeCell ref="C137:F137"/>
    <mergeCell ref="D138:F138"/>
    <mergeCell ref="D139:F139"/>
    <mergeCell ref="C140:F140"/>
    <mergeCell ref="E119:F119"/>
    <mergeCell ref="E120:F120"/>
    <mergeCell ref="E121:F121"/>
    <mergeCell ref="D122:F122"/>
    <mergeCell ref="C133:F133"/>
    <mergeCell ref="C134:F134"/>
    <mergeCell ref="E113:F113"/>
    <mergeCell ref="E114:F114"/>
    <mergeCell ref="E115:F115"/>
    <mergeCell ref="D116:F116"/>
    <mergeCell ref="E117:F117"/>
    <mergeCell ref="E118:F118"/>
    <mergeCell ref="D107:F107"/>
    <mergeCell ref="E108:F108"/>
    <mergeCell ref="C109:F109"/>
    <mergeCell ref="D110:F110"/>
    <mergeCell ref="E111:F111"/>
    <mergeCell ref="D112:F112"/>
    <mergeCell ref="E101:F101"/>
    <mergeCell ref="E102:F102"/>
    <mergeCell ref="E103:F103"/>
    <mergeCell ref="E104:F104"/>
    <mergeCell ref="E105:F105"/>
    <mergeCell ref="E106:F106"/>
    <mergeCell ref="E95:F95"/>
    <mergeCell ref="D96:F96"/>
    <mergeCell ref="E97:F97"/>
    <mergeCell ref="D98:F98"/>
    <mergeCell ref="E99:F99"/>
    <mergeCell ref="D100:F100"/>
    <mergeCell ref="E89:F89"/>
    <mergeCell ref="D90:F90"/>
    <mergeCell ref="E91:F91"/>
    <mergeCell ref="E92:F92"/>
    <mergeCell ref="D93:F93"/>
    <mergeCell ref="E94:F94"/>
    <mergeCell ref="E83:F83"/>
    <mergeCell ref="D84:F84"/>
    <mergeCell ref="E85:F85"/>
    <mergeCell ref="E86:F86"/>
    <mergeCell ref="D87:F87"/>
    <mergeCell ref="E88:F88"/>
    <mergeCell ref="E77:F77"/>
    <mergeCell ref="E78:F78"/>
    <mergeCell ref="E79:F79"/>
    <mergeCell ref="D80:F80"/>
    <mergeCell ref="E81:F81"/>
    <mergeCell ref="D82:F82"/>
    <mergeCell ref="E69:F69"/>
    <mergeCell ref="D72:F72"/>
    <mergeCell ref="E73:F73"/>
    <mergeCell ref="E74:F74"/>
    <mergeCell ref="D75:F75"/>
    <mergeCell ref="E76:F76"/>
    <mergeCell ref="E63:F63"/>
    <mergeCell ref="E64:F64"/>
    <mergeCell ref="D65:F65"/>
    <mergeCell ref="E66:F66"/>
    <mergeCell ref="E67:F67"/>
    <mergeCell ref="E68:F68"/>
    <mergeCell ref="E57:F57"/>
    <mergeCell ref="D58:F58"/>
    <mergeCell ref="E59:F59"/>
    <mergeCell ref="E60:F60"/>
    <mergeCell ref="E61:F61"/>
    <mergeCell ref="D62:F62"/>
    <mergeCell ref="E50:F50"/>
    <mergeCell ref="C51:F51"/>
    <mergeCell ref="D52:F52"/>
    <mergeCell ref="E53:F53"/>
    <mergeCell ref="D55:F55"/>
    <mergeCell ref="E56:F56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D42:F42"/>
    <mergeCell ref="E43:F43"/>
    <mergeCell ref="D32:F32"/>
    <mergeCell ref="B33:F33"/>
    <mergeCell ref="D34:F34"/>
    <mergeCell ref="B35:F35"/>
    <mergeCell ref="C36:F36"/>
    <mergeCell ref="D37:F37"/>
    <mergeCell ref="D26:F26"/>
    <mergeCell ref="C27:F27"/>
    <mergeCell ref="C28:F28"/>
    <mergeCell ref="D29:F29"/>
    <mergeCell ref="C30:F30"/>
    <mergeCell ref="B31:F31"/>
    <mergeCell ref="C23:F23"/>
    <mergeCell ref="D24:F24"/>
    <mergeCell ref="C25:F25"/>
    <mergeCell ref="D14:F14"/>
    <mergeCell ref="D15:F15"/>
    <mergeCell ref="D16:F16"/>
    <mergeCell ref="C17:F17"/>
    <mergeCell ref="D18:F18"/>
    <mergeCell ref="C19:F19"/>
    <mergeCell ref="A8:F8"/>
    <mergeCell ref="A9:F9"/>
    <mergeCell ref="A10:F10"/>
    <mergeCell ref="B11:F11"/>
    <mergeCell ref="C12:F12"/>
    <mergeCell ref="D13:F13"/>
    <mergeCell ref="D20:F20"/>
    <mergeCell ref="D21:F21"/>
    <mergeCell ref="D22:F22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G122 G1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armonizado</vt:lpstr>
      <vt:lpstr>'Formato armonizado'!Títulos_a_imprimir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admin</cp:lastModifiedBy>
  <cp:lastPrinted>2025-02-17T05:06:51Z</cp:lastPrinted>
  <dcterms:created xsi:type="dcterms:W3CDTF">2017-11-15T04:02:52Z</dcterms:created>
  <dcterms:modified xsi:type="dcterms:W3CDTF">2025-02-17T05:09:41Z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